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10" yWindow="600" windowWidth="16380" windowHeight="8190" activeTab="0"/>
  </bookViews>
  <sheets>
    <sheet name="Compte-rendu" sheetId="1" r:id="rId1"/>
    <sheet name="Fiche résultats" sheetId="2" r:id="rId2"/>
    <sheet name="Résultats classés" sheetId="3" r:id="rId3"/>
  </sheets>
  <definedNames>
    <definedName name="__xlnm.Print_Area_1" localSheetId="1">#REF!</definedName>
    <definedName name="__xlnm.Print_Area_1" localSheetId="2">#REF!</definedName>
    <definedName name="__xlnm.Print_Area_1">#REF!</definedName>
    <definedName name="__xlnm.Print_Area_2" localSheetId="1">#REF!</definedName>
    <definedName name="__xlnm.Print_Area_2" localSheetId="2">#REF!</definedName>
    <definedName name="__xlnm.Print_Area_2">#REF!</definedName>
    <definedName name="__xlnm.Print_Area_5" localSheetId="1">#REF!</definedName>
    <definedName name="__xlnm.Print_Area_5" localSheetId="2">#REF!</definedName>
    <definedName name="__xlnm.Print_Area_5">#REF!</definedName>
    <definedName name="Debut">"#REF!"</definedName>
    <definedName name="Debut_1">"#REF!"</definedName>
    <definedName name="Excel_BuiltIn_Print_Area_1_1" localSheetId="1">#REF!</definedName>
    <definedName name="Excel_BuiltIn_Print_Area_1_1" localSheetId="2">#REF!</definedName>
    <definedName name="Excel_BuiltIn_Print_Area_1_1">#REF!</definedName>
    <definedName name="Excel_BuiltIn_Print_Area_8_1">"#REF!"</definedName>
    <definedName name="Excel_BuiltIn_Print_Area_8_1_1">"#REF!"</definedName>
    <definedName name="In_manche">"#REF!"</definedName>
    <definedName name="In_manche_1">"#REF!"</definedName>
    <definedName name="In_serie">"#REF!"</definedName>
    <definedName name="In_serie_1">"#REF!"</definedName>
    <definedName name="M" localSheetId="1">#REF!</definedName>
    <definedName name="M" localSheetId="2">#REF!</definedName>
    <definedName name="M">#REF!</definedName>
    <definedName name="N" localSheetId="1">#REF!</definedName>
    <definedName name="N" localSheetId="2">#REF!</definedName>
    <definedName name="N">#REF!</definedName>
    <definedName name="w" localSheetId="1">#REF!</definedName>
    <definedName name="w" localSheetId="2">#REF!</definedName>
    <definedName name="w">#REF!</definedName>
    <definedName name="_xlnm.Print_Area" localSheetId="0">'Compte-rendu'!$A$1:$P$53</definedName>
    <definedName name="_xlnm.Print_Area" localSheetId="1">'Fiche résultats'!$A$1:$AJ$35</definedName>
    <definedName name="_xlnm.Print_Area" localSheetId="2">'Résultats classés'!$A$1:$AH$35</definedName>
  </definedNames>
  <calcPr fullCalcOnLoad="1"/>
</workbook>
</file>

<file path=xl/sharedStrings.xml><?xml version="1.0" encoding="utf-8"?>
<sst xmlns="http://schemas.openxmlformats.org/spreadsheetml/2006/main" count="149" uniqueCount="88">
  <si>
    <t xml:space="preserve">     </t>
  </si>
  <si>
    <t xml:space="preserve">          </t>
  </si>
  <si>
    <t>CADRE RESERVE A LA FEDERATION - COMMISSIONS TECHNIQUES</t>
  </si>
  <si>
    <t>Date de réception</t>
  </si>
  <si>
    <t>Anomalies</t>
  </si>
  <si>
    <t>Transmis à</t>
  </si>
  <si>
    <t>CONDITIONS METEOROLOGIQUES</t>
  </si>
  <si>
    <t>Inter région</t>
  </si>
  <si>
    <t>Date</t>
  </si>
  <si>
    <t>RESPECT DES REGLES DE SECURITE</t>
  </si>
  <si>
    <t>Club organisateur</t>
  </si>
  <si>
    <t>OUI</t>
  </si>
  <si>
    <t>NON</t>
  </si>
  <si>
    <t>Championnats de France</t>
  </si>
  <si>
    <t>Seniors</t>
  </si>
  <si>
    <t>Juniors</t>
  </si>
  <si>
    <t>Etrangers</t>
  </si>
  <si>
    <t>JUGES/JURY</t>
  </si>
  <si>
    <t>OBSERVATIONS PARTICULIERES DU JURY</t>
  </si>
  <si>
    <t>Juges adjoints</t>
  </si>
  <si>
    <t>Juge Arbitre</t>
  </si>
  <si>
    <t>Juges stagiaires</t>
  </si>
  <si>
    <t>Total</t>
  </si>
  <si>
    <t xml:space="preserve">NOMBRE DE CONCURRENTS </t>
  </si>
  <si>
    <t>International</t>
  </si>
  <si>
    <t>SIGNATURE DU JUGE</t>
  </si>
  <si>
    <t>Trophées de France</t>
  </si>
  <si>
    <t>CLASSES RECONNUES</t>
  </si>
  <si>
    <t>Colonne cachée dans document définitif</t>
  </si>
  <si>
    <t>Bonnes</t>
  </si>
  <si>
    <t>Moyennes</t>
  </si>
  <si>
    <t>Mauvaises</t>
  </si>
  <si>
    <t>Tempête</t>
  </si>
  <si>
    <t>Autres</t>
  </si>
  <si>
    <t>FEDERATION  DE  FRANCE  DE  MODELISME  NAVAL</t>
  </si>
  <si>
    <t>REFERENCES CIRCUIT &amp; BASSIN</t>
  </si>
  <si>
    <t>CATEGORIE</t>
  </si>
  <si>
    <t>Points</t>
  </si>
  <si>
    <t>N°</t>
  </si>
  <si>
    <t>Coupe de France</t>
  </si>
  <si>
    <t>Pilotes</t>
  </si>
  <si>
    <t>Classement</t>
  </si>
  <si>
    <t>Manche 1</t>
  </si>
  <si>
    <t>Manche 2</t>
  </si>
  <si>
    <t>Manche 3</t>
  </si>
  <si>
    <t>Manche 4</t>
  </si>
  <si>
    <t>Calcul</t>
  </si>
  <si>
    <t>Place</t>
  </si>
  <si>
    <t>To</t>
  </si>
  <si>
    <t>Sec</t>
  </si>
  <si>
    <t>Nom</t>
  </si>
  <si>
    <t>Prénom</t>
  </si>
  <si>
    <t>Licence</t>
  </si>
  <si>
    <t>J/S</t>
  </si>
  <si>
    <t>Série</t>
  </si>
  <si>
    <t>Fréquence</t>
  </si>
  <si>
    <t>P</t>
  </si>
  <si>
    <t>To - Sec/1000</t>
  </si>
  <si>
    <t>Mono 1</t>
  </si>
  <si>
    <t>Mono 2</t>
  </si>
  <si>
    <t>Hydro 1</t>
  </si>
  <si>
    <t>Hydro 2</t>
  </si>
  <si>
    <t>Eco</t>
  </si>
  <si>
    <t>105 m minimum</t>
  </si>
  <si>
    <t>45 m minimum</t>
  </si>
  <si>
    <t>60 m minimum</t>
  </si>
  <si>
    <t>50 m minimum</t>
  </si>
  <si>
    <t>Ovale</t>
  </si>
  <si>
    <t>ECO</t>
  </si>
  <si>
    <t>Longueur</t>
  </si>
  <si>
    <t>Largeur</t>
  </si>
  <si>
    <t>EQUIV</t>
  </si>
  <si>
    <t>Résultats classés</t>
  </si>
  <si>
    <t>Colonnes cachées ne pas modifier</t>
  </si>
  <si>
    <t>RANG</t>
  </si>
  <si>
    <t>Résultats bruts</t>
  </si>
  <si>
    <t>CLE</t>
  </si>
  <si>
    <t>Ligne cachée</t>
  </si>
  <si>
    <t>Mini Mono</t>
  </si>
  <si>
    <t>Mini Hydro</t>
  </si>
  <si>
    <t>DESIGNATION DE LA COMPETITION</t>
  </si>
  <si>
    <t>Type de compétition</t>
  </si>
  <si>
    <t>Lieu d'évolution</t>
  </si>
  <si>
    <t>Le présent document est à compléter et à envoyer au responsable de la Commission Technique</t>
  </si>
  <si>
    <t>chargé de l'attribution et de la retransmission au Webmaster du site fédéral pour mises à jour :</t>
  </si>
  <si>
    <t>E-mail :</t>
  </si>
  <si>
    <t>ds-m@ffmn.fr</t>
  </si>
  <si>
    <r>
      <t xml:space="preserve">   </t>
    </r>
    <r>
      <rPr>
        <sz val="10"/>
        <color indexed="8"/>
        <rFont val="Calibri"/>
        <family val="2"/>
      </rPr>
      <t>M. Sébastien TANAGLIA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</si>
</sst>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#,##0.000\ _€"/>
    <numFmt numFmtId="166" formatCode="0.0"/>
    <numFmt numFmtId="167" formatCode="0.000"/>
    <numFmt numFmtId="168" formatCode="0000"/>
  </numFmts>
  <fonts count="107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36"/>
      <name val="Arial"/>
      <family val="2"/>
    </font>
    <font>
      <sz val="10"/>
      <color indexed="8"/>
      <name val="Calibri"/>
      <family val="2"/>
    </font>
    <font>
      <sz val="14"/>
      <color indexed="10"/>
      <name val="Arial Black"/>
      <family val="2"/>
    </font>
    <font>
      <sz val="12"/>
      <color indexed="12"/>
      <name val="Arial Black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u val="double"/>
      <sz val="12"/>
      <color indexed="12"/>
      <name val="Arial Black"/>
      <family val="2"/>
    </font>
    <font>
      <b/>
      <u val="double"/>
      <sz val="12"/>
      <color indexed="12"/>
      <name val="Arial Black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30"/>
      <name val="Calibri"/>
      <family val="2"/>
    </font>
    <font>
      <sz val="16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4"/>
      <color indexed="10"/>
      <name val="Calibri"/>
      <family val="2"/>
    </font>
    <font>
      <b/>
      <sz val="11"/>
      <name val="Calibri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sz val="36"/>
      <color indexed="8"/>
      <name val="Calibri"/>
      <family val="2"/>
    </font>
    <font>
      <sz val="20"/>
      <name val="Calibri"/>
      <family val="2"/>
    </font>
    <font>
      <sz val="14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10"/>
      <name val="Arial"/>
      <family val="2"/>
    </font>
    <font>
      <b/>
      <sz val="18"/>
      <color indexed="12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sz val="16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rgb="FF0070C0"/>
      <name val="Calibri"/>
      <family val="2"/>
    </font>
    <font>
      <sz val="16"/>
      <color theme="1"/>
      <name val="Calibri"/>
      <family val="2"/>
    </font>
    <font>
      <b/>
      <u val="single"/>
      <sz val="10"/>
      <color theme="1"/>
      <name val="Calibri"/>
      <family val="2"/>
    </font>
    <font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24"/>
      <color theme="1"/>
      <name val="Calibri"/>
      <family val="2"/>
    </font>
    <font>
      <sz val="20"/>
      <color theme="1"/>
      <name val="Calibri"/>
      <family val="2"/>
    </font>
    <font>
      <sz val="36"/>
      <color theme="1"/>
      <name val="Calibri"/>
      <family val="2"/>
    </font>
    <font>
      <b/>
      <sz val="24"/>
      <color theme="1"/>
      <name val="Calibri"/>
      <family val="2"/>
    </font>
    <font>
      <sz val="18"/>
      <color theme="1"/>
      <name val="Calibri"/>
      <family val="2"/>
    </font>
    <font>
      <b/>
      <sz val="12"/>
      <color rgb="FFFF0000"/>
      <name val="Arial"/>
      <family val="2"/>
    </font>
    <font>
      <b/>
      <sz val="18"/>
      <color rgb="FF0037E6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sz val="16"/>
      <color rgb="FFFF0000"/>
      <name val="Calibri"/>
      <family val="2"/>
    </font>
    <font>
      <u val="single"/>
      <sz val="10"/>
      <color theme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theme="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dotted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/>
      <top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hair"/>
      <top/>
      <bottom style="dotted"/>
    </border>
    <border>
      <left style="hair"/>
      <right style="dotted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hair"/>
      <top/>
      <bottom style="hair"/>
    </border>
    <border>
      <left style="hair"/>
      <right/>
      <top/>
      <bottom style="dotted"/>
    </border>
    <border>
      <left style="hair"/>
      <right/>
      <top style="dotted"/>
      <bottom/>
    </border>
    <border>
      <left style="dotted"/>
      <right/>
      <top/>
      <bottom/>
    </border>
    <border>
      <left/>
      <right style="hair"/>
      <top style="thin"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hair"/>
      <right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dotted"/>
      <right style="dotted"/>
      <top style="dotted"/>
      <bottom/>
    </border>
    <border>
      <left style="hair"/>
      <right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>
        <color indexed="63"/>
      </top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0" borderId="2" applyNumberFormat="0" applyFill="0" applyAlignment="0" applyProtection="0"/>
    <xf numFmtId="0" fontId="0" fillId="27" borderId="3" applyNumberFormat="0" applyFont="0" applyAlignment="0" applyProtection="0"/>
    <xf numFmtId="0" fontId="68" fillId="28" borderId="1" applyNumberFormat="0" applyAlignment="0" applyProtection="0"/>
    <xf numFmtId="0" fontId="0" fillId="0" borderId="0">
      <alignment/>
      <protection/>
    </xf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72" fillId="0" borderId="0">
      <alignment/>
      <protection/>
    </xf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26" borderId="4" applyNumberFormat="0" applyAlignment="0" applyProtection="0"/>
    <xf numFmtId="0" fontId="63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2" borderId="9" applyNumberFormat="0" applyAlignment="0" applyProtection="0"/>
  </cellStyleXfs>
  <cellXfs count="362">
    <xf numFmtId="0" fontId="0" fillId="0" borderId="0" xfId="0" applyAlignment="1">
      <alignment/>
    </xf>
    <xf numFmtId="0" fontId="82" fillId="0" borderId="0" xfId="56" applyFont="1">
      <alignment/>
      <protection/>
    </xf>
    <xf numFmtId="0" fontId="63" fillId="0" borderId="0" xfId="56">
      <alignment/>
      <protection/>
    </xf>
    <xf numFmtId="0" fontId="63" fillId="0" borderId="0" xfId="56" applyFont="1" applyAlignment="1">
      <alignment horizontal="left" vertical="center" indent="1"/>
      <protection/>
    </xf>
    <xf numFmtId="0" fontId="63" fillId="0" borderId="0" xfId="56" applyBorder="1">
      <alignment/>
      <protection/>
    </xf>
    <xf numFmtId="0" fontId="63" fillId="0" borderId="0" xfId="56" applyBorder="1" applyAlignment="1" applyProtection="1">
      <alignment horizontal="center" vertical="center"/>
      <protection/>
    </xf>
    <xf numFmtId="0" fontId="80" fillId="0" borderId="0" xfId="56" applyFont="1" applyBorder="1" applyAlignment="1">
      <alignment horizontal="left" vertical="center" indent="1"/>
      <protection/>
    </xf>
    <xf numFmtId="0" fontId="63" fillId="0" borderId="0" xfId="56" applyFont="1" applyBorder="1" applyAlignment="1" applyProtection="1">
      <alignment horizontal="left" vertical="center" indent="1"/>
      <protection/>
    </xf>
    <xf numFmtId="0" fontId="83" fillId="0" borderId="0" xfId="56" applyFont="1" applyBorder="1" applyAlignment="1" applyProtection="1">
      <alignment horizontal="left" vertical="center"/>
      <protection/>
    </xf>
    <xf numFmtId="0" fontId="63" fillId="0" borderId="0" xfId="56" applyFont="1" applyBorder="1" applyAlignment="1" applyProtection="1">
      <alignment/>
      <protection/>
    </xf>
    <xf numFmtId="0" fontId="84" fillId="0" borderId="0" xfId="56" applyFont="1" applyBorder="1" applyAlignment="1">
      <alignment horizontal="left" vertical="center" indent="1"/>
      <protection/>
    </xf>
    <xf numFmtId="0" fontId="63" fillId="0" borderId="0" xfId="56" applyFont="1" applyBorder="1" applyAlignment="1" applyProtection="1">
      <alignment horizontal="left" vertical="center"/>
      <protection locked="0"/>
    </xf>
    <xf numFmtId="164" fontId="80" fillId="0" borderId="0" xfId="56" applyNumberFormat="1" applyFont="1" applyBorder="1" applyAlignment="1" applyProtection="1">
      <alignment horizontal="left" vertical="center"/>
      <protection locked="0"/>
    </xf>
    <xf numFmtId="0" fontId="63" fillId="0" borderId="0" xfId="56" applyFont="1" applyBorder="1" applyAlignment="1" applyProtection="1">
      <alignment horizontal="left" vertical="top"/>
      <protection locked="0"/>
    </xf>
    <xf numFmtId="0" fontId="85" fillId="0" borderId="0" xfId="56" applyFont="1" applyBorder="1" applyAlignment="1">
      <alignment horizontal="left" vertical="center"/>
      <protection/>
    </xf>
    <xf numFmtId="0" fontId="63" fillId="0" borderId="0" xfId="56" applyFont="1" applyBorder="1" applyAlignment="1">
      <alignment horizontal="left" vertical="center"/>
      <protection/>
    </xf>
    <xf numFmtId="0" fontId="63" fillId="0" borderId="0" xfId="56" applyFill="1">
      <alignment/>
      <protection/>
    </xf>
    <xf numFmtId="0" fontId="63" fillId="0" borderId="10" xfId="56" applyFill="1" applyBorder="1" applyAlignment="1" applyProtection="1">
      <alignment/>
      <protection/>
    </xf>
    <xf numFmtId="0" fontId="86" fillId="0" borderId="0" xfId="56" applyFont="1" applyProtection="1">
      <alignment/>
      <protection/>
    </xf>
    <xf numFmtId="0" fontId="87" fillId="0" borderId="0" xfId="56" applyFont="1" applyProtection="1">
      <alignment/>
      <protection/>
    </xf>
    <xf numFmtId="0" fontId="63" fillId="0" borderId="0" xfId="56" applyProtection="1">
      <alignment/>
      <protection/>
    </xf>
    <xf numFmtId="0" fontId="88" fillId="0" borderId="0" xfId="56" applyFont="1" applyProtection="1">
      <alignment/>
      <protection/>
    </xf>
    <xf numFmtId="0" fontId="89" fillId="0" borderId="0" xfId="56" applyFont="1" applyProtection="1">
      <alignment/>
      <protection/>
    </xf>
    <xf numFmtId="0" fontId="82" fillId="0" borderId="0" xfId="56" applyFont="1" applyProtection="1">
      <alignment/>
      <protection/>
    </xf>
    <xf numFmtId="0" fontId="82" fillId="0" borderId="10" xfId="56" applyFont="1" applyFill="1" applyBorder="1" applyAlignment="1" applyProtection="1">
      <alignment/>
      <protection/>
    </xf>
    <xf numFmtId="0" fontId="41" fillId="0" borderId="0" xfId="56" applyFont="1" applyAlignment="1" applyProtection="1">
      <alignment vertical="center"/>
      <protection/>
    </xf>
    <xf numFmtId="0" fontId="82" fillId="0" borderId="0" xfId="56" applyFont="1" applyAlignment="1" applyProtection="1">
      <alignment vertical="center"/>
      <protection/>
    </xf>
    <xf numFmtId="0" fontId="90" fillId="0" borderId="0" xfId="56" applyFont="1" applyAlignment="1" applyProtection="1">
      <alignment vertical="center"/>
      <protection/>
    </xf>
    <xf numFmtId="0" fontId="84" fillId="0" borderId="0" xfId="56" applyFont="1" applyAlignment="1" applyProtection="1">
      <alignment horizontal="left" vertical="center" indent="1"/>
      <protection/>
    </xf>
    <xf numFmtId="0" fontId="91" fillId="0" borderId="0" xfId="56" applyFont="1" applyAlignment="1" applyProtection="1">
      <alignment horizontal="left" vertical="center" indent="1"/>
      <protection/>
    </xf>
    <xf numFmtId="0" fontId="92" fillId="0" borderId="0" xfId="56" applyFont="1" applyProtection="1">
      <alignment/>
      <protection/>
    </xf>
    <xf numFmtId="0" fontId="93" fillId="0" borderId="0" xfId="56" applyFont="1" applyProtection="1">
      <alignment/>
      <protection/>
    </xf>
    <xf numFmtId="0" fontId="93" fillId="0" borderId="0" xfId="56" applyFont="1" applyAlignment="1" applyProtection="1">
      <alignment horizontal="left" vertical="center" indent="1"/>
      <protection/>
    </xf>
    <xf numFmtId="0" fontId="91" fillId="0" borderId="0" xfId="56" applyFont="1" applyBorder="1" applyAlignment="1" applyProtection="1">
      <alignment horizontal="left" vertical="center" indent="1"/>
      <protection/>
    </xf>
    <xf numFmtId="0" fontId="63" fillId="0" borderId="0" xfId="56" applyFont="1" applyAlignment="1" applyProtection="1">
      <alignment horizontal="left" vertical="center" indent="1"/>
      <protection/>
    </xf>
    <xf numFmtId="0" fontId="63" fillId="0" borderId="10" xfId="56" applyFont="1" applyFill="1" applyBorder="1" applyAlignment="1" applyProtection="1">
      <alignment/>
      <protection/>
    </xf>
    <xf numFmtId="0" fontId="63" fillId="0" borderId="0" xfId="56" applyFont="1" applyProtection="1">
      <alignment/>
      <protection/>
    </xf>
    <xf numFmtId="0" fontId="91" fillId="0" borderId="11" xfId="56" applyFont="1" applyBorder="1" applyAlignment="1" applyProtection="1">
      <alignment horizontal="left" vertical="center" indent="1"/>
      <protection/>
    </xf>
    <xf numFmtId="0" fontId="80" fillId="0" borderId="0" xfId="56" applyFont="1" applyBorder="1" applyAlignment="1" applyProtection="1">
      <alignment horizontal="left" vertical="center" indent="1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91" fillId="0" borderId="0" xfId="56" applyFont="1" applyBorder="1" applyAlignment="1" applyProtection="1">
      <alignment horizontal="center" vertical="center"/>
      <protection/>
    </xf>
    <xf numFmtId="0" fontId="80" fillId="0" borderId="0" xfId="56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 indent="1"/>
      <protection/>
    </xf>
    <xf numFmtId="0" fontId="93" fillId="0" borderId="0" xfId="56" applyFont="1" applyBorder="1" applyAlignment="1" applyProtection="1">
      <alignment vertical="center"/>
      <protection/>
    </xf>
    <xf numFmtId="0" fontId="91" fillId="0" borderId="0" xfId="56" applyFont="1" applyBorder="1" applyAlignment="1" applyProtection="1">
      <alignment vertical="center"/>
      <protection/>
    </xf>
    <xf numFmtId="0" fontId="91" fillId="0" borderId="0" xfId="56" applyFont="1" applyBorder="1" applyAlignment="1" applyProtection="1">
      <alignment horizontal="left" vertical="center" wrapText="1" indent="1"/>
      <protection/>
    </xf>
    <xf numFmtId="0" fontId="63" fillId="0" borderId="0" xfId="56" applyBorder="1" applyProtection="1">
      <alignment/>
      <protection/>
    </xf>
    <xf numFmtId="0" fontId="84" fillId="0" borderId="11" xfId="56" applyFont="1" applyBorder="1" applyAlignment="1" applyProtection="1">
      <alignment horizontal="left" vertical="center" indent="1"/>
      <protection/>
    </xf>
    <xf numFmtId="0" fontId="92" fillId="0" borderId="0" xfId="56" applyFont="1" applyBorder="1" applyAlignment="1" applyProtection="1">
      <alignment/>
      <protection/>
    </xf>
    <xf numFmtId="0" fontId="93" fillId="0" borderId="0" xfId="56" applyFont="1" applyBorder="1" applyAlignment="1" applyProtection="1">
      <alignment/>
      <protection/>
    </xf>
    <xf numFmtId="0" fontId="63" fillId="0" borderId="0" xfId="56" applyFill="1" applyProtection="1">
      <alignment/>
      <protection/>
    </xf>
    <xf numFmtId="0" fontId="91" fillId="0" borderId="0" xfId="56" applyNumberFormat="1" applyFont="1" applyFill="1" applyBorder="1" applyAlignment="1" applyProtection="1">
      <alignment/>
      <protection/>
    </xf>
    <xf numFmtId="0" fontId="92" fillId="0" borderId="0" xfId="56" applyNumberFormat="1" applyFont="1" applyFill="1" applyBorder="1" applyAlignment="1" applyProtection="1">
      <alignment/>
      <protection/>
    </xf>
    <xf numFmtId="0" fontId="93" fillId="0" borderId="0" xfId="56" applyNumberFormat="1" applyFont="1" applyFill="1" applyBorder="1" applyAlignment="1" applyProtection="1">
      <alignment/>
      <protection/>
    </xf>
    <xf numFmtId="0" fontId="93" fillId="0" borderId="0" xfId="56" applyNumberFormat="1" applyFont="1" applyFill="1" applyAlignment="1" applyProtection="1">
      <alignment/>
      <protection/>
    </xf>
    <xf numFmtId="0" fontId="91" fillId="0" borderId="0" xfId="56" applyNumberFormat="1" applyFont="1" applyFill="1" applyAlignment="1" applyProtection="1">
      <alignment/>
      <protection/>
    </xf>
    <xf numFmtId="0" fontId="63" fillId="0" borderId="0" xfId="56" applyNumberFormat="1" applyFont="1" applyFill="1" applyAlignment="1" applyProtection="1">
      <alignment/>
      <protection/>
    </xf>
    <xf numFmtId="0" fontId="80" fillId="0" borderId="0" xfId="56" applyFont="1" applyFill="1" applyBorder="1" applyAlignment="1" applyProtection="1">
      <alignment/>
      <protection/>
    </xf>
    <xf numFmtId="0" fontId="80" fillId="0" borderId="0" xfId="5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63" fillId="0" borderId="0" xfId="56" applyFont="1" applyBorder="1" applyAlignment="1" applyProtection="1">
      <alignment horizontal="left" vertical="top"/>
      <protection/>
    </xf>
    <xf numFmtId="0" fontId="63" fillId="0" borderId="0" xfId="56" applyFont="1" applyBorder="1" applyAlignment="1" applyProtection="1">
      <alignment horizontal="left" vertical="center"/>
      <protection/>
    </xf>
    <xf numFmtId="0" fontId="63" fillId="0" borderId="0" xfId="56" applyAlignment="1" applyProtection="1">
      <alignment/>
      <protection/>
    </xf>
    <xf numFmtId="0" fontId="82" fillId="0" borderId="0" xfId="56" applyFont="1" applyAlignment="1" applyProtection="1">
      <alignment horizontal="left" vertical="center"/>
      <protection/>
    </xf>
    <xf numFmtId="0" fontId="63" fillId="33" borderId="10" xfId="56" applyFill="1" applyBorder="1" applyAlignment="1" applyProtection="1">
      <alignment horizontal="center" vertical="center"/>
      <protection/>
    </xf>
    <xf numFmtId="0" fontId="63" fillId="0" borderId="0" xfId="56" applyFont="1" applyProtection="1">
      <alignment/>
      <protection/>
    </xf>
    <xf numFmtId="0" fontId="41" fillId="0" borderId="0" xfId="46" applyFont="1" applyAlignment="1" applyProtection="1">
      <alignment vertical="center"/>
      <protection/>
    </xf>
    <xf numFmtId="0" fontId="63" fillId="0" borderId="0" xfId="56" applyFont="1" applyBorder="1" applyAlignment="1" applyProtection="1">
      <alignment horizontal="center" vertical="center"/>
      <protection/>
    </xf>
    <xf numFmtId="0" fontId="63" fillId="0" borderId="0" xfId="56" applyFont="1" applyBorder="1" applyProtection="1">
      <alignment/>
      <protection/>
    </xf>
    <xf numFmtId="0" fontId="63" fillId="0" borderId="0" xfId="56" applyFont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94" fillId="0" borderId="12" xfId="56" applyFont="1" applyBorder="1" applyAlignment="1" applyProtection="1">
      <alignment horizontal="left" vertical="center" indent="1"/>
      <protection/>
    </xf>
    <xf numFmtId="0" fontId="41" fillId="0" borderId="10" xfId="0" applyFont="1" applyBorder="1" applyAlignment="1" applyProtection="1">
      <alignment horizontal="left" vertical="center" indent="1"/>
      <protection/>
    </xf>
    <xf numFmtId="0" fontId="46" fillId="0" borderId="10" xfId="0" applyFont="1" applyBorder="1" applyAlignment="1" applyProtection="1">
      <alignment horizontal="left" vertical="center" indent="1"/>
      <protection/>
    </xf>
    <xf numFmtId="0" fontId="80" fillId="0" borderId="0" xfId="56" applyFont="1" applyBorder="1" applyAlignment="1" applyProtection="1">
      <alignment horizontal="left" vertical="center"/>
      <protection/>
    </xf>
    <xf numFmtId="0" fontId="48" fillId="0" borderId="0" xfId="0" applyFont="1" applyBorder="1" applyAlignment="1" applyProtection="1">
      <alignment horizontal="left" vertical="center"/>
      <protection/>
    </xf>
    <xf numFmtId="0" fontId="63" fillId="0" borderId="0" xfId="56" applyFont="1" applyBorder="1" applyAlignment="1" applyProtection="1">
      <alignment horizontal="left" vertical="center" inden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63" fillId="0" borderId="0" xfId="56" applyFont="1" applyFill="1" applyBorder="1" applyAlignment="1" applyProtection="1">
      <alignment vertical="center"/>
      <protection/>
    </xf>
    <xf numFmtId="0" fontId="95" fillId="0" borderId="0" xfId="56" applyFont="1" applyFill="1" applyBorder="1" applyAlignment="1" applyProtection="1">
      <alignment vertical="center"/>
      <protection/>
    </xf>
    <xf numFmtId="0" fontId="96" fillId="34" borderId="13" xfId="56" applyFont="1" applyFill="1" applyBorder="1" applyAlignment="1" applyProtection="1">
      <alignment horizontal="center" vertical="center"/>
      <protection locked="0"/>
    </xf>
    <xf numFmtId="0" fontId="97" fillId="0" borderId="0" xfId="56" applyFont="1" applyBorder="1" applyAlignment="1" applyProtection="1">
      <alignment horizontal="center" vertical="center"/>
      <protection/>
    </xf>
    <xf numFmtId="0" fontId="41" fillId="0" borderId="12" xfId="0" applyFont="1" applyBorder="1" applyAlignment="1" applyProtection="1">
      <alignment horizontal="left" vertical="center" indent="1"/>
      <protection/>
    </xf>
    <xf numFmtId="0" fontId="52" fillId="34" borderId="13" xfId="0" applyFont="1" applyFill="1" applyBorder="1" applyAlignment="1" applyProtection="1">
      <alignment horizontal="center" vertical="center"/>
      <protection locked="0"/>
    </xf>
    <xf numFmtId="0" fontId="46" fillId="0" borderId="12" xfId="0" applyFont="1" applyBorder="1" applyAlignment="1" applyProtection="1">
      <alignment horizontal="left" vertical="center" indent="1"/>
      <protection/>
    </xf>
    <xf numFmtId="0" fontId="46" fillId="0" borderId="14" xfId="0" applyFont="1" applyBorder="1" applyAlignment="1" applyProtection="1">
      <alignment horizontal="center" vertical="center"/>
      <protection/>
    </xf>
    <xf numFmtId="0" fontId="52" fillId="34" borderId="15" xfId="0" applyFont="1" applyFill="1" applyBorder="1" applyAlignment="1" applyProtection="1">
      <alignment horizontal="center" vertical="center"/>
      <protection locked="0"/>
    </xf>
    <xf numFmtId="0" fontId="52" fillId="34" borderId="15" xfId="56" applyFont="1" applyFill="1" applyBorder="1" applyAlignment="1" applyProtection="1">
      <alignment horizontal="center" vertical="center"/>
      <protection locked="0"/>
    </xf>
    <xf numFmtId="0" fontId="63" fillId="0" borderId="16" xfId="56" applyFont="1" applyBorder="1" applyAlignment="1" applyProtection="1">
      <alignment horizontal="center" vertical="center"/>
      <protection/>
    </xf>
    <xf numFmtId="0" fontId="63" fillId="0" borderId="14" xfId="56" applyFont="1" applyBorder="1" applyAlignment="1" applyProtection="1">
      <alignment horizontal="center" vertical="center"/>
      <protection/>
    </xf>
    <xf numFmtId="0" fontId="52" fillId="0" borderId="15" xfId="0" applyFont="1" applyBorder="1" applyAlignment="1" applyProtection="1">
      <alignment horizontal="center" vertical="center"/>
      <protection/>
    </xf>
    <xf numFmtId="0" fontId="96" fillId="34" borderId="17" xfId="56" applyFont="1" applyFill="1" applyBorder="1" applyAlignment="1" applyProtection="1">
      <alignment horizontal="center" vertical="center"/>
      <protection locked="0"/>
    </xf>
    <xf numFmtId="0" fontId="72" fillId="0" borderId="0" xfId="52">
      <alignment/>
      <protection/>
    </xf>
    <xf numFmtId="0" fontId="52" fillId="34" borderId="13" xfId="0" applyFont="1" applyFill="1" applyBorder="1" applyAlignment="1" applyProtection="1">
      <alignment horizontal="center" vertical="center"/>
      <protection locked="0"/>
    </xf>
    <xf numFmtId="0" fontId="46" fillId="0" borderId="18" xfId="0" applyFont="1" applyBorder="1" applyAlignment="1" applyProtection="1">
      <alignment vertical="center"/>
      <protection/>
    </xf>
    <xf numFmtId="0" fontId="46" fillId="0" borderId="19" xfId="0" applyFont="1" applyBorder="1" applyAlignment="1" applyProtection="1">
      <alignment vertical="center"/>
      <protection/>
    </xf>
    <xf numFmtId="0" fontId="2" fillId="0" borderId="0" xfId="44" applyFont="1" applyAlignment="1">
      <alignment vertical="center"/>
      <protection/>
    </xf>
    <xf numFmtId="0" fontId="11" fillId="0" borderId="0" xfId="44" applyFont="1" applyAlignment="1">
      <alignment horizontal="center" vertical="center"/>
      <protection/>
    </xf>
    <xf numFmtId="0" fontId="2" fillId="0" borderId="0" xfId="44" applyFont="1" applyAlignment="1">
      <alignment horizontal="center" vertical="center"/>
      <protection/>
    </xf>
    <xf numFmtId="0" fontId="2" fillId="0" borderId="0" xfId="44" applyFont="1" applyFill="1" applyAlignment="1">
      <alignment vertical="center"/>
      <protection/>
    </xf>
    <xf numFmtId="0" fontId="72" fillId="0" borderId="0" xfId="52" applyProtection="1">
      <alignment/>
      <protection locked="0"/>
    </xf>
    <xf numFmtId="0" fontId="93" fillId="0" borderId="12" xfId="56" applyFont="1" applyBorder="1" applyAlignment="1" applyProtection="1">
      <alignment horizontal="left" vertical="center" indent="1"/>
      <protection/>
    </xf>
    <xf numFmtId="0" fontId="53" fillId="0" borderId="12" xfId="0" applyFont="1" applyBorder="1" applyAlignment="1" applyProtection="1">
      <alignment horizontal="left" vertical="center" indent="1"/>
      <protection/>
    </xf>
    <xf numFmtId="0" fontId="0" fillId="0" borderId="20" xfId="0" applyBorder="1" applyAlignment="1" applyProtection="1">
      <alignment horizontal="left" vertical="center" indent="1"/>
      <protection/>
    </xf>
    <xf numFmtId="0" fontId="63" fillId="0" borderId="16" xfId="56" applyFont="1" applyBorder="1" applyAlignment="1" applyProtection="1">
      <alignment horizontal="center" vertical="center"/>
      <protection/>
    </xf>
    <xf numFmtId="0" fontId="52" fillId="34" borderId="21" xfId="0" applyFont="1" applyFill="1" applyBorder="1" applyAlignment="1" applyProtection="1">
      <alignment horizontal="center" vertical="center"/>
      <protection locked="0"/>
    </xf>
    <xf numFmtId="0" fontId="52" fillId="34" borderId="22" xfId="0" applyFont="1" applyFill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horizontal="left" vertical="center" indent="1"/>
      <protection/>
    </xf>
    <xf numFmtId="0" fontId="93" fillId="0" borderId="0" xfId="56" applyFont="1" applyBorder="1" applyAlignment="1" applyProtection="1">
      <alignment horizontal="left" vertical="center" indent="1"/>
      <protection/>
    </xf>
    <xf numFmtId="0" fontId="41" fillId="0" borderId="0" xfId="0" applyFont="1" applyBorder="1" applyAlignment="1" applyProtection="1">
      <alignment horizontal="left" vertical="center" indent="1"/>
      <protection/>
    </xf>
    <xf numFmtId="0" fontId="46" fillId="0" borderId="20" xfId="0" applyFont="1" applyBorder="1" applyAlignment="1" applyProtection="1">
      <alignment horizontal="left" vertical="center" indent="1"/>
      <protection/>
    </xf>
    <xf numFmtId="0" fontId="53" fillId="0" borderId="0" xfId="0" applyFont="1" applyBorder="1" applyAlignment="1" applyProtection="1">
      <alignment horizontal="left" vertical="center" indent="1"/>
      <protection/>
    </xf>
    <xf numFmtId="0" fontId="63" fillId="0" borderId="23" xfId="56" applyFont="1" applyBorder="1" applyAlignment="1" applyProtection="1">
      <alignment horizontal="left" vertical="center"/>
      <protection/>
    </xf>
    <xf numFmtId="0" fontId="63" fillId="0" borderId="23" xfId="56" applyFont="1" applyBorder="1" applyAlignment="1" applyProtection="1">
      <alignment horizontal="left" vertical="center"/>
      <protection/>
    </xf>
    <xf numFmtId="0" fontId="72" fillId="0" borderId="0" xfId="52" applyProtection="1">
      <alignment/>
      <protection/>
    </xf>
    <xf numFmtId="0" fontId="98" fillId="0" borderId="0" xfId="52" applyFont="1" applyBorder="1" applyProtection="1">
      <alignment/>
      <protection/>
    </xf>
    <xf numFmtId="0" fontId="72" fillId="0" borderId="0" xfId="52" applyBorder="1" applyProtection="1">
      <alignment/>
      <protection/>
    </xf>
    <xf numFmtId="0" fontId="5" fillId="0" borderId="0" xfId="44" applyFont="1" applyBorder="1" applyAlignment="1" applyProtection="1">
      <alignment horizontal="right" vertical="center"/>
      <protection/>
    </xf>
    <xf numFmtId="0" fontId="6" fillId="0" borderId="0" xfId="44" applyFont="1" applyBorder="1" applyAlignment="1" applyProtection="1">
      <alignment vertical="center"/>
      <protection/>
    </xf>
    <xf numFmtId="0" fontId="2" fillId="0" borderId="0" xfId="44" applyFont="1" applyAlignment="1" applyProtection="1">
      <alignment vertical="center"/>
      <protection/>
    </xf>
    <xf numFmtId="0" fontId="7" fillId="0" borderId="0" xfId="44" applyFont="1" applyAlignment="1" applyProtection="1">
      <alignment vertical="center"/>
      <protection/>
    </xf>
    <xf numFmtId="0" fontId="8" fillId="0" borderId="0" xfId="44" applyFont="1" applyAlignment="1" applyProtection="1">
      <alignment vertical="center"/>
      <protection/>
    </xf>
    <xf numFmtId="0" fontId="9" fillId="0" borderId="0" xfId="44" applyFont="1" applyAlignment="1" applyProtection="1">
      <alignment horizontal="left" vertical="center"/>
      <protection/>
    </xf>
    <xf numFmtId="0" fontId="10" fillId="0" borderId="0" xfId="44" applyFont="1" applyAlignment="1" applyProtection="1">
      <alignment horizontal="left" vertical="center"/>
      <protection/>
    </xf>
    <xf numFmtId="0" fontId="11" fillId="0" borderId="0" xfId="44" applyFont="1" applyAlignment="1" applyProtection="1">
      <alignment horizontal="center" vertical="center"/>
      <protection/>
    </xf>
    <xf numFmtId="165" fontId="2" fillId="0" borderId="0" xfId="44" applyNumberFormat="1" applyFont="1" applyAlignment="1" applyProtection="1">
      <alignment vertical="center"/>
      <protection/>
    </xf>
    <xf numFmtId="0" fontId="10" fillId="0" borderId="0" xfId="44" applyFont="1" applyAlignment="1" applyProtection="1">
      <alignment horizontal="center" vertical="center"/>
      <protection/>
    </xf>
    <xf numFmtId="166" fontId="2" fillId="0" borderId="0" xfId="44" applyNumberFormat="1" applyFont="1" applyAlignment="1" applyProtection="1">
      <alignment vertical="center"/>
      <protection/>
    </xf>
    <xf numFmtId="0" fontId="11" fillId="0" borderId="0" xfId="44" applyFont="1" applyAlignment="1" applyProtection="1">
      <alignment horizontal="left" vertical="center"/>
      <protection/>
    </xf>
    <xf numFmtId="0" fontId="11" fillId="0" borderId="0" xfId="44" applyFont="1" applyBorder="1" applyAlignment="1" applyProtection="1">
      <alignment horizontal="left" vertical="center"/>
      <protection/>
    </xf>
    <xf numFmtId="0" fontId="12" fillId="35" borderId="24" xfId="44" applyFont="1" applyFill="1" applyBorder="1" applyAlignment="1" applyProtection="1">
      <alignment horizontal="center" vertical="center"/>
      <protection/>
    </xf>
    <xf numFmtId="0" fontId="12" fillId="36" borderId="25" xfId="44" applyFont="1" applyFill="1" applyBorder="1" applyAlignment="1" applyProtection="1">
      <alignment horizontal="center" vertical="center"/>
      <protection/>
    </xf>
    <xf numFmtId="0" fontId="12" fillId="36" borderId="26" xfId="44" applyFont="1" applyFill="1" applyBorder="1" applyAlignment="1" applyProtection="1">
      <alignment horizontal="center" vertical="center"/>
      <protection/>
    </xf>
    <xf numFmtId="0" fontId="12" fillId="36" borderId="27" xfId="44" applyFont="1" applyFill="1" applyBorder="1" applyAlignment="1" applyProtection="1">
      <alignment horizontal="center" vertical="center"/>
      <protection/>
    </xf>
    <xf numFmtId="0" fontId="11" fillId="0" borderId="28" xfId="44" applyFont="1" applyBorder="1" applyAlignment="1" applyProtection="1">
      <alignment vertical="center"/>
      <protection/>
    </xf>
    <xf numFmtId="0" fontId="11" fillId="0" borderId="28" xfId="44" applyFont="1" applyBorder="1" applyAlignment="1" applyProtection="1">
      <alignment horizontal="center" vertical="center"/>
      <protection/>
    </xf>
    <xf numFmtId="165" fontId="13" fillId="0" borderId="28" xfId="44" applyNumberFormat="1" applyFont="1" applyBorder="1" applyAlignment="1" applyProtection="1">
      <alignment horizontal="center" vertical="center"/>
      <protection/>
    </xf>
    <xf numFmtId="165" fontId="13" fillId="0" borderId="0" xfId="44" applyNumberFormat="1" applyFont="1" applyBorder="1" applyAlignment="1" applyProtection="1">
      <alignment horizontal="center" vertical="center"/>
      <protection/>
    </xf>
    <xf numFmtId="0" fontId="2" fillId="37" borderId="24" xfId="44" applyFont="1" applyFill="1" applyBorder="1" applyAlignment="1" applyProtection="1">
      <alignment horizontal="center" vertical="center"/>
      <protection/>
    </xf>
    <xf numFmtId="166" fontId="2" fillId="37" borderId="24" xfId="44" applyNumberFormat="1" applyFont="1" applyFill="1" applyBorder="1" applyAlignment="1" applyProtection="1">
      <alignment horizontal="center" vertical="center"/>
      <protection/>
    </xf>
    <xf numFmtId="0" fontId="11" fillId="37" borderId="24" xfId="44" applyFont="1" applyFill="1" applyBorder="1" applyAlignment="1" applyProtection="1">
      <alignment horizontal="center" vertical="center"/>
      <protection/>
    </xf>
    <xf numFmtId="166" fontId="11" fillId="37" borderId="24" xfId="44" applyNumberFormat="1" applyFont="1" applyFill="1" applyBorder="1" applyAlignment="1" applyProtection="1">
      <alignment horizontal="center" vertical="center"/>
      <protection/>
    </xf>
    <xf numFmtId="0" fontId="2" fillId="38" borderId="24" xfId="44" applyFont="1" applyFill="1" applyBorder="1" applyAlignment="1" applyProtection="1">
      <alignment horizontal="center" vertical="center"/>
      <protection/>
    </xf>
    <xf numFmtId="166" fontId="2" fillId="38" borderId="24" xfId="44" applyNumberFormat="1" applyFont="1" applyFill="1" applyBorder="1" applyAlignment="1" applyProtection="1">
      <alignment horizontal="center" vertical="center"/>
      <protection/>
    </xf>
    <xf numFmtId="0" fontId="11" fillId="38" borderId="24" xfId="44" applyFont="1" applyFill="1" applyBorder="1" applyAlignment="1" applyProtection="1">
      <alignment horizontal="center" vertical="center"/>
      <protection/>
    </xf>
    <xf numFmtId="166" fontId="11" fillId="38" borderId="24" xfId="44" applyNumberFormat="1" applyFont="1" applyFill="1" applyBorder="1" applyAlignment="1" applyProtection="1">
      <alignment horizontal="center" vertical="center"/>
      <protection/>
    </xf>
    <xf numFmtId="0" fontId="2" fillId="39" borderId="24" xfId="44" applyFont="1" applyFill="1" applyBorder="1" applyAlignment="1" applyProtection="1">
      <alignment horizontal="center" vertical="center"/>
      <protection/>
    </xf>
    <xf numFmtId="166" fontId="2" fillId="39" borderId="24" xfId="44" applyNumberFormat="1" applyFont="1" applyFill="1" applyBorder="1" applyAlignment="1" applyProtection="1">
      <alignment horizontal="center" vertical="center"/>
      <protection/>
    </xf>
    <xf numFmtId="0" fontId="11" fillId="39" borderId="24" xfId="44" applyFont="1" applyFill="1" applyBorder="1" applyAlignment="1" applyProtection="1">
      <alignment horizontal="center" vertical="center"/>
      <protection/>
    </xf>
    <xf numFmtId="166" fontId="11" fillId="39" borderId="24" xfId="44" applyNumberFormat="1" applyFont="1" applyFill="1" applyBorder="1" applyAlignment="1" applyProtection="1">
      <alignment horizontal="center" vertical="center"/>
      <protection/>
    </xf>
    <xf numFmtId="0" fontId="14" fillId="40" borderId="24" xfId="44" applyFont="1" applyFill="1" applyBorder="1" applyAlignment="1" applyProtection="1">
      <alignment horizontal="center" vertical="center"/>
      <protection/>
    </xf>
    <xf numFmtId="0" fontId="12" fillId="40" borderId="24" xfId="44" applyFont="1" applyFill="1" applyBorder="1" applyAlignment="1" applyProtection="1">
      <alignment horizontal="center" vertical="center"/>
      <protection/>
    </xf>
    <xf numFmtId="0" fontId="11" fillId="0" borderId="24" xfId="44" applyFont="1" applyBorder="1" applyAlignment="1" applyProtection="1">
      <alignment horizontal="center" vertical="center"/>
      <protection/>
    </xf>
    <xf numFmtId="167" fontId="11" fillId="0" borderId="0" xfId="0" applyNumberFormat="1" applyFont="1" applyFill="1" applyBorder="1" applyAlignment="1" applyProtection="1">
      <alignment horizontal="center" vertical="center"/>
      <protection/>
    </xf>
    <xf numFmtId="167" fontId="2" fillId="0" borderId="24" xfId="44" applyNumberFormat="1" applyFont="1" applyBorder="1" applyAlignment="1" applyProtection="1">
      <alignment horizontal="center" vertical="center"/>
      <protection/>
    </xf>
    <xf numFmtId="167" fontId="11" fillId="0" borderId="0" xfId="0" applyNumberFormat="1" applyFont="1" applyBorder="1" applyAlignment="1" applyProtection="1">
      <alignment horizontal="center" vertical="center"/>
      <protection/>
    </xf>
    <xf numFmtId="167" fontId="1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44" applyFont="1" applyAlignment="1" applyProtection="1">
      <alignment horizontal="center" vertical="center"/>
      <protection/>
    </xf>
    <xf numFmtId="0" fontId="11" fillId="0" borderId="0" xfId="44" applyFont="1" applyBorder="1" applyAlignment="1" applyProtection="1">
      <alignment horizontal="center" vertical="center"/>
      <protection/>
    </xf>
    <xf numFmtId="0" fontId="11" fillId="0" borderId="0" xfId="44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0" xfId="44" applyFont="1" applyBorder="1" applyAlignment="1" applyProtection="1">
      <alignment horizontal="center" vertical="center"/>
      <protection/>
    </xf>
    <xf numFmtId="0" fontId="2" fillId="0" borderId="0" xfId="44" applyFont="1" applyBorder="1" applyAlignment="1" applyProtection="1">
      <alignment horizontal="center" vertical="center"/>
      <protection/>
    </xf>
    <xf numFmtId="166" fontId="11" fillId="0" borderId="0" xfId="44" applyNumberFormat="1" applyFont="1" applyBorder="1" applyAlignment="1" applyProtection="1">
      <alignment horizontal="center" vertical="center"/>
      <protection/>
    </xf>
    <xf numFmtId="166" fontId="2" fillId="0" borderId="0" xfId="44" applyNumberFormat="1" applyFont="1" applyBorder="1" applyAlignment="1" applyProtection="1">
      <alignment horizontal="center" vertical="center"/>
      <protection/>
    </xf>
    <xf numFmtId="167" fontId="2" fillId="0" borderId="0" xfId="44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2" fillId="0" borderId="21" xfId="0" applyFont="1" applyFill="1" applyBorder="1" applyAlignment="1" applyProtection="1">
      <alignment horizontal="center" vertical="center"/>
      <protection/>
    </xf>
    <xf numFmtId="0" fontId="11" fillId="0" borderId="28" xfId="44" applyFont="1" applyFill="1" applyBorder="1" applyAlignment="1" applyProtection="1">
      <alignment horizontal="center" vertical="center"/>
      <protection/>
    </xf>
    <xf numFmtId="0" fontId="11" fillId="0" borderId="24" xfId="44" applyFont="1" applyBorder="1" applyAlignment="1" applyProtection="1">
      <alignment vertical="center"/>
      <protection/>
    </xf>
    <xf numFmtId="0" fontId="11" fillId="0" borderId="0" xfId="44" applyFont="1" applyFill="1" applyBorder="1" applyAlignment="1" applyProtection="1">
      <alignment horizontal="center" vertical="center"/>
      <protection/>
    </xf>
    <xf numFmtId="0" fontId="2" fillId="0" borderId="24" xfId="44" applyFont="1" applyBorder="1" applyAlignment="1" applyProtection="1">
      <alignment horizontal="center" vertical="center"/>
      <protection/>
    </xf>
    <xf numFmtId="0" fontId="15" fillId="33" borderId="29" xfId="0" applyFont="1" applyFill="1" applyBorder="1" applyAlignment="1" applyProtection="1">
      <alignment horizontal="center" vertical="center" wrapText="1"/>
      <protection/>
    </xf>
    <xf numFmtId="0" fontId="15" fillId="33" borderId="30" xfId="0" applyFont="1" applyFill="1" applyBorder="1" applyAlignment="1" applyProtection="1">
      <alignment horizontal="center" vertical="center"/>
      <protection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center" vertical="center"/>
      <protection locked="0"/>
    </xf>
    <xf numFmtId="0" fontId="2" fillId="34" borderId="24" xfId="44" applyFont="1" applyFill="1" applyBorder="1" applyAlignment="1" applyProtection="1">
      <alignment horizontal="center" vertical="center"/>
      <protection locked="0"/>
    </xf>
    <xf numFmtId="167" fontId="11" fillId="34" borderId="31" xfId="0" applyNumberFormat="1" applyFont="1" applyFill="1" applyBorder="1" applyAlignment="1" applyProtection="1">
      <alignment horizontal="center" vertical="center"/>
      <protection locked="0"/>
    </xf>
    <xf numFmtId="167" fontId="11" fillId="34" borderId="31" xfId="0" applyNumberFormat="1" applyFont="1" applyFill="1" applyBorder="1" applyAlignment="1" applyProtection="1">
      <alignment horizontal="center" vertical="center"/>
      <protection locked="0"/>
    </xf>
    <xf numFmtId="0" fontId="2" fillId="34" borderId="24" xfId="44" applyFont="1" applyFill="1" applyBorder="1" applyAlignment="1" applyProtection="1">
      <alignment horizontal="center" vertical="center"/>
      <protection locked="0"/>
    </xf>
    <xf numFmtId="0" fontId="11" fillId="34" borderId="24" xfId="44" applyFont="1" applyFill="1" applyBorder="1" applyAlignment="1" applyProtection="1">
      <alignment horizontal="center" vertical="center"/>
      <protection locked="0"/>
    </xf>
    <xf numFmtId="166" fontId="11" fillId="34" borderId="24" xfId="44" applyNumberFormat="1" applyFont="1" applyFill="1" applyBorder="1" applyAlignment="1" applyProtection="1">
      <alignment horizontal="center" vertical="center"/>
      <protection locked="0"/>
    </xf>
    <xf numFmtId="166" fontId="2" fillId="34" borderId="24" xfId="44" applyNumberFormat="1" applyFont="1" applyFill="1" applyBorder="1" applyAlignment="1" applyProtection="1">
      <alignment horizontal="center" vertical="center"/>
      <protection locked="0"/>
    </xf>
    <xf numFmtId="0" fontId="87" fillId="0" borderId="0" xfId="52" applyFont="1" applyProtection="1">
      <alignment/>
      <protection/>
    </xf>
    <xf numFmtId="0" fontId="99" fillId="0" borderId="0" xfId="52" applyFont="1" applyProtection="1">
      <alignment/>
      <protection/>
    </xf>
    <xf numFmtId="0" fontId="2" fillId="33" borderId="0" xfId="44" applyFont="1" applyFill="1" applyAlignment="1">
      <alignment vertical="center"/>
      <protection/>
    </xf>
    <xf numFmtId="0" fontId="11" fillId="0" borderId="24" xfId="44" applyFont="1" applyFill="1" applyBorder="1" applyAlignment="1" applyProtection="1">
      <alignment horizontal="center" vertical="center"/>
      <protection/>
    </xf>
    <xf numFmtId="0" fontId="11" fillId="0" borderId="24" xfId="44" applyFont="1" applyFill="1" applyBorder="1" applyAlignment="1" applyProtection="1">
      <alignment horizontal="center" vertical="center"/>
      <protection/>
    </xf>
    <xf numFmtId="167" fontId="2" fillId="0" borderId="24" xfId="44" applyNumberFormat="1" applyFont="1" applyFill="1" applyBorder="1" applyAlignment="1" applyProtection="1">
      <alignment horizontal="center" vertical="center"/>
      <protection/>
    </xf>
    <xf numFmtId="0" fontId="15" fillId="33" borderId="0" xfId="44" applyFont="1" applyFill="1" applyBorder="1" applyAlignment="1" applyProtection="1">
      <alignment horizontal="center" vertical="center"/>
      <protection/>
    </xf>
    <xf numFmtId="0" fontId="100" fillId="33" borderId="0" xfId="44" applyFont="1" applyFill="1" applyBorder="1" applyAlignment="1" applyProtection="1">
      <alignment vertical="center"/>
      <protection/>
    </xf>
    <xf numFmtId="0" fontId="11" fillId="33" borderId="0" xfId="44" applyFont="1" applyFill="1" applyBorder="1" applyAlignment="1" applyProtection="1">
      <alignment horizontal="center" vertical="center"/>
      <protection/>
    </xf>
    <xf numFmtId="0" fontId="11" fillId="33" borderId="0" xfId="44" applyFont="1" applyFill="1" applyBorder="1" applyAlignment="1" applyProtection="1">
      <alignment horizontal="center" vertical="center"/>
      <protection/>
    </xf>
    <xf numFmtId="0" fontId="2" fillId="33" borderId="0" xfId="44" applyFont="1" applyFill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2" fillId="33" borderId="0" xfId="44" applyFont="1" applyFill="1" applyBorder="1" applyAlignment="1" applyProtection="1">
      <alignment horizontal="center" vertical="center"/>
      <protection/>
    </xf>
    <xf numFmtId="167" fontId="11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44" applyFont="1" applyFill="1" applyAlignment="1" applyProtection="1">
      <alignment horizontal="center" vertical="center"/>
      <protection/>
    </xf>
    <xf numFmtId="0" fontId="2" fillId="33" borderId="0" xfId="44" applyFont="1" applyFill="1" applyBorder="1" applyAlignment="1" applyProtection="1">
      <alignment horizontal="center" vertical="center"/>
      <protection/>
    </xf>
    <xf numFmtId="166" fontId="11" fillId="33" borderId="0" xfId="44" applyNumberFormat="1" applyFont="1" applyFill="1" applyBorder="1" applyAlignment="1" applyProtection="1">
      <alignment horizontal="center" vertical="center"/>
      <protection/>
    </xf>
    <xf numFmtId="166" fontId="2" fillId="33" borderId="0" xfId="44" applyNumberFormat="1" applyFont="1" applyFill="1" applyBorder="1" applyAlignment="1" applyProtection="1">
      <alignment horizontal="center" vertical="center"/>
      <protection/>
    </xf>
    <xf numFmtId="0" fontId="2" fillId="33" borderId="0" xfId="44" applyFont="1" applyFill="1" applyAlignment="1" applyProtection="1">
      <alignment horizontal="center" vertical="center"/>
      <protection/>
    </xf>
    <xf numFmtId="167" fontId="2" fillId="33" borderId="0" xfId="44" applyNumberFormat="1" applyFont="1" applyFill="1" applyBorder="1" applyAlignment="1" applyProtection="1">
      <alignment horizontal="center" vertical="center"/>
      <protection/>
    </xf>
    <xf numFmtId="0" fontId="2" fillId="33" borderId="0" xfId="44" applyFont="1" applyFill="1" applyBorder="1" applyAlignment="1" applyProtection="1">
      <alignment vertical="center"/>
      <protection/>
    </xf>
    <xf numFmtId="0" fontId="15" fillId="33" borderId="32" xfId="44" applyFont="1" applyFill="1" applyBorder="1" applyAlignment="1" applyProtection="1">
      <alignment horizontal="center" vertical="center"/>
      <protection/>
    </xf>
    <xf numFmtId="0" fontId="15" fillId="33" borderId="33" xfId="0" applyFont="1" applyFill="1" applyBorder="1" applyAlignment="1" applyProtection="1">
      <alignment horizontal="center" vertical="center" wrapText="1"/>
      <protection/>
    </xf>
    <xf numFmtId="0" fontId="15" fillId="33" borderId="34" xfId="0" applyFont="1" applyFill="1" applyBorder="1" applyAlignment="1" applyProtection="1">
      <alignment horizontal="center" vertical="center"/>
      <protection/>
    </xf>
    <xf numFmtId="0" fontId="15" fillId="33" borderId="35" xfId="44" applyFont="1" applyFill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left" vertical="center" indent="1"/>
      <protection/>
    </xf>
    <xf numFmtId="168" fontId="11" fillId="34" borderId="24" xfId="0" applyNumberFormat="1" applyFont="1" applyFill="1" applyBorder="1" applyAlignment="1" applyProtection="1">
      <alignment horizontal="center" vertical="center"/>
      <protection locked="0"/>
    </xf>
    <xf numFmtId="168" fontId="11" fillId="0" borderId="24" xfId="44" applyNumberFormat="1" applyFont="1" applyBorder="1" applyAlignment="1" applyProtection="1">
      <alignment horizontal="center" vertical="center"/>
      <protection/>
    </xf>
    <xf numFmtId="0" fontId="63" fillId="0" borderId="23" xfId="56" applyFont="1" applyBorder="1" applyAlignment="1" applyProtection="1">
      <alignment horizontal="left" vertical="center"/>
      <protection/>
    </xf>
    <xf numFmtId="0" fontId="11" fillId="34" borderId="24" xfId="44" applyFont="1" applyFill="1" applyBorder="1" applyAlignment="1" applyProtection="1">
      <alignment horizontal="center" vertical="center"/>
      <protection locked="0"/>
    </xf>
    <xf numFmtId="166" fontId="11" fillId="34" borderId="24" xfId="44" applyNumberFormat="1" applyFont="1" applyFill="1" applyBorder="1" applyAlignment="1" applyProtection="1">
      <alignment horizontal="center" vertical="center"/>
      <protection locked="0"/>
    </xf>
    <xf numFmtId="0" fontId="82" fillId="0" borderId="0" xfId="56" applyFont="1" applyAlignment="1" applyProtection="1">
      <alignment horizontal="right" vertical="center"/>
      <protection/>
    </xf>
    <xf numFmtId="0" fontId="82" fillId="0" borderId="0" xfId="56" applyFont="1" applyAlignment="1">
      <alignment vertical="center"/>
      <protection/>
    </xf>
    <xf numFmtId="0" fontId="93" fillId="0" borderId="0" xfId="56" applyFont="1" applyBorder="1" applyAlignment="1" applyProtection="1">
      <alignment horizontal="left" vertical="center" indent="1"/>
      <protection/>
    </xf>
    <xf numFmtId="0" fontId="41" fillId="0" borderId="0" xfId="0" applyFont="1" applyBorder="1" applyAlignment="1" applyProtection="1">
      <alignment horizontal="left" vertical="center" indent="1"/>
      <protection/>
    </xf>
    <xf numFmtId="0" fontId="46" fillId="0" borderId="16" xfId="0" applyFont="1" applyBorder="1" applyAlignment="1" applyProtection="1">
      <alignment horizontal="left" vertical="center" indent="1"/>
      <protection/>
    </xf>
    <xf numFmtId="0" fontId="41" fillId="0" borderId="36" xfId="0" applyFont="1" applyBorder="1" applyAlignment="1" applyProtection="1">
      <alignment horizontal="left" vertical="center" indent="1"/>
      <protection/>
    </xf>
    <xf numFmtId="0" fontId="46" fillId="0" borderId="20" xfId="0" applyFont="1" applyBorder="1" applyAlignment="1" applyProtection="1">
      <alignment horizontal="left" vertical="center" indent="1"/>
      <protection/>
    </xf>
    <xf numFmtId="0" fontId="41" fillId="0" borderId="37" xfId="0" applyFont="1" applyBorder="1" applyAlignment="1" applyProtection="1">
      <alignment horizontal="left" vertical="center" indent="1"/>
      <protection/>
    </xf>
    <xf numFmtId="0" fontId="41" fillId="0" borderId="20" xfId="0" applyFont="1" applyBorder="1" applyAlignment="1" applyProtection="1">
      <alignment horizontal="left" vertical="center" indent="1"/>
      <protection/>
    </xf>
    <xf numFmtId="0" fontId="41" fillId="0" borderId="38" xfId="0" applyFont="1" applyBorder="1" applyAlignment="1" applyProtection="1">
      <alignment horizontal="left" vertical="center" indent="1"/>
      <protection/>
    </xf>
    <xf numFmtId="0" fontId="41" fillId="0" borderId="39" xfId="0" applyFont="1" applyBorder="1" applyAlignment="1" applyProtection="1">
      <alignment horizontal="left" vertical="center" indent="1"/>
      <protection/>
    </xf>
    <xf numFmtId="0" fontId="93" fillId="0" borderId="12" xfId="56" applyFont="1" applyBorder="1" applyAlignment="1" applyProtection="1">
      <alignment horizontal="left" vertical="center" indent="1"/>
      <protection/>
    </xf>
    <xf numFmtId="0" fontId="0" fillId="0" borderId="12" xfId="0" applyBorder="1" applyAlignment="1" applyProtection="1">
      <alignment horizontal="left" vertical="center" indent="1"/>
      <protection/>
    </xf>
    <xf numFmtId="0" fontId="63" fillId="0" borderId="23" xfId="56" applyFont="1" applyFill="1" applyBorder="1" applyAlignment="1" applyProtection="1">
      <alignment horizontal="center" vertical="center"/>
      <protection/>
    </xf>
    <xf numFmtId="0" fontId="63" fillId="0" borderId="18" xfId="56" applyFont="1" applyFill="1" applyBorder="1" applyAlignment="1" applyProtection="1">
      <alignment horizontal="center" vertical="center"/>
      <protection/>
    </xf>
    <xf numFmtId="0" fontId="63" fillId="34" borderId="16" xfId="56" applyFont="1" applyFill="1" applyBorder="1" applyAlignment="1" applyProtection="1">
      <alignment vertical="top" wrapText="1"/>
      <protection locked="0"/>
    </xf>
    <xf numFmtId="0" fontId="63" fillId="34" borderId="11" xfId="56" applyFont="1" applyFill="1" applyBorder="1" applyAlignment="1" applyProtection="1">
      <alignment vertical="top" wrapText="1"/>
      <protection locked="0"/>
    </xf>
    <xf numFmtId="0" fontId="46" fillId="34" borderId="11" xfId="0" applyFont="1" applyFill="1" applyBorder="1" applyAlignment="1" applyProtection="1">
      <alignment vertical="top" wrapText="1"/>
      <protection locked="0"/>
    </xf>
    <xf numFmtId="0" fontId="46" fillId="34" borderId="40" xfId="0" applyFont="1" applyFill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52" fillId="34" borderId="21" xfId="0" applyFont="1" applyFill="1" applyBorder="1" applyAlignment="1" applyProtection="1">
      <alignment horizontal="center" vertical="center"/>
      <protection locked="0"/>
    </xf>
    <xf numFmtId="0" fontId="52" fillId="34" borderId="22" xfId="0" applyFont="1" applyFill="1" applyBorder="1" applyAlignment="1" applyProtection="1">
      <alignment horizontal="center" vertical="center"/>
      <protection locked="0"/>
    </xf>
    <xf numFmtId="0" fontId="63" fillId="0" borderId="23" xfId="56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96" fillId="34" borderId="21" xfId="56" applyFont="1" applyFill="1" applyBorder="1" applyAlignment="1" applyProtection="1">
      <alignment horizontal="center" vertical="center"/>
      <protection locked="0"/>
    </xf>
    <xf numFmtId="0" fontId="96" fillId="34" borderId="22" xfId="56" applyFont="1" applyFill="1" applyBorder="1" applyAlignment="1" applyProtection="1">
      <alignment horizontal="center" vertical="center"/>
      <protection locked="0"/>
    </xf>
    <xf numFmtId="0" fontId="63" fillId="34" borderId="18" xfId="56" applyFont="1" applyFill="1" applyBorder="1" applyAlignment="1" applyProtection="1">
      <alignment horizontal="left" vertical="center" indent="1"/>
      <protection locked="0"/>
    </xf>
    <xf numFmtId="0" fontId="46" fillId="34" borderId="18" xfId="0" applyFont="1" applyFill="1" applyBorder="1" applyAlignment="1" applyProtection="1">
      <alignment horizontal="left" vertical="center" indent="1"/>
      <protection locked="0"/>
    </xf>
    <xf numFmtId="0" fontId="46" fillId="34" borderId="11" xfId="0" applyFont="1" applyFill="1" applyBorder="1" applyAlignment="1" applyProtection="1">
      <alignment horizontal="left" vertical="center" indent="1"/>
      <protection locked="0"/>
    </xf>
    <xf numFmtId="0" fontId="46" fillId="34" borderId="40" xfId="0" applyFont="1" applyFill="1" applyBorder="1" applyAlignment="1" applyProtection="1">
      <alignment horizontal="left" vertical="center" indent="1"/>
      <protection locked="0"/>
    </xf>
    <xf numFmtId="0" fontId="53" fillId="0" borderId="0" xfId="0" applyFont="1" applyBorder="1" applyAlignment="1" applyProtection="1">
      <alignment horizontal="left" vertical="center" indent="1"/>
      <protection/>
    </xf>
    <xf numFmtId="0" fontId="41" fillId="0" borderId="0" xfId="0" applyFont="1" applyAlignment="1" applyProtection="1">
      <alignment horizontal="left" vertical="center" indent="1"/>
      <protection/>
    </xf>
    <xf numFmtId="0" fontId="63" fillId="0" borderId="43" xfId="56" applyFont="1" applyBorder="1" applyAlignment="1" applyProtection="1">
      <alignment horizontal="left" vertical="center" indent="1"/>
      <protection/>
    </xf>
    <xf numFmtId="0" fontId="0" fillId="0" borderId="18" xfId="0" applyBorder="1" applyAlignment="1" applyProtection="1">
      <alignment horizontal="left" vertical="center" indent="1"/>
      <protection/>
    </xf>
    <xf numFmtId="0" fontId="0" fillId="0" borderId="19" xfId="0" applyBorder="1" applyAlignment="1" applyProtection="1">
      <alignment horizontal="left" vertical="center" indent="1"/>
      <protection/>
    </xf>
    <xf numFmtId="0" fontId="46" fillId="0" borderId="16" xfId="56" applyFont="1" applyBorder="1" applyAlignment="1" applyProtection="1">
      <alignment horizontal="center" vertical="center"/>
      <protection/>
    </xf>
    <xf numFmtId="0" fontId="46" fillId="0" borderId="40" xfId="56" applyFont="1" applyBorder="1" applyAlignment="1" applyProtection="1">
      <alignment horizontal="center" vertical="center"/>
      <protection/>
    </xf>
    <xf numFmtId="164" fontId="63" fillId="34" borderId="18" xfId="56" applyNumberFormat="1" applyFont="1" applyFill="1" applyBorder="1" applyAlignment="1" applyProtection="1">
      <alignment horizontal="left" vertical="center" indent="1"/>
      <protection locked="0"/>
    </xf>
    <xf numFmtId="164" fontId="46" fillId="34" borderId="18" xfId="0" applyNumberFormat="1" applyFont="1" applyFill="1" applyBorder="1" applyAlignment="1" applyProtection="1">
      <alignment horizontal="left" vertical="center" indent="1"/>
      <protection locked="0"/>
    </xf>
    <xf numFmtId="164" fontId="46" fillId="34" borderId="13" xfId="0" applyNumberFormat="1" applyFont="1" applyFill="1" applyBorder="1" applyAlignment="1" applyProtection="1">
      <alignment horizontal="left" vertical="center" indent="1"/>
      <protection locked="0"/>
    </xf>
    <xf numFmtId="0" fontId="46" fillId="34" borderId="13" xfId="0" applyFont="1" applyFill="1" applyBorder="1" applyAlignment="1" applyProtection="1">
      <alignment horizontal="left" vertical="center" indent="1"/>
      <protection locked="0"/>
    </xf>
    <xf numFmtId="0" fontId="63" fillId="0" borderId="23" xfId="56" applyFont="1" applyBorder="1" applyAlignment="1" applyProtection="1">
      <alignment horizontal="left" vertical="center" indent="1"/>
      <protection/>
    </xf>
    <xf numFmtId="0" fontId="41" fillId="0" borderId="19" xfId="0" applyFont="1" applyBorder="1" applyAlignment="1" applyProtection="1">
      <alignment horizontal="left" vertical="center" indent="1"/>
      <protection/>
    </xf>
    <xf numFmtId="0" fontId="63" fillId="0" borderId="14" xfId="56" applyFont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left" vertical="center" indent="1"/>
      <protection/>
    </xf>
    <xf numFmtId="0" fontId="63" fillId="34" borderId="44" xfId="56" applyFont="1" applyFill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46" xfId="0" applyBorder="1" applyAlignment="1" applyProtection="1">
      <alignment vertical="top" wrapText="1"/>
      <protection locked="0"/>
    </xf>
    <xf numFmtId="0" fontId="63" fillId="0" borderId="47" xfId="56" applyFont="1" applyBorder="1" applyAlignment="1" applyProtection="1">
      <alignment horizontal="left" vertical="center" indent="1"/>
      <protection/>
    </xf>
    <xf numFmtId="0" fontId="0" fillId="0" borderId="48" xfId="0" applyBorder="1" applyAlignment="1" applyProtection="1">
      <alignment horizontal="left" vertical="center" indent="1"/>
      <protection/>
    </xf>
    <xf numFmtId="0" fontId="101" fillId="0" borderId="0" xfId="56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2" fillId="0" borderId="0" xfId="56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03" fillId="33" borderId="49" xfId="56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/>
      <protection/>
    </xf>
    <xf numFmtId="0" fontId="63" fillId="34" borderId="43" xfId="56" applyFont="1" applyFill="1" applyBorder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164" fontId="63" fillId="34" borderId="43" xfId="56" applyNumberFormat="1" applyFont="1" applyFill="1" applyBorder="1" applyAlignment="1" applyProtection="1">
      <alignment horizontal="left" vertical="center" indent="1"/>
      <protection locked="0"/>
    </xf>
    <xf numFmtId="164" fontId="0" fillId="0" borderId="18" xfId="0" applyNumberFormat="1" applyBorder="1" applyAlignment="1" applyProtection="1">
      <alignment horizontal="left" vertical="center" indent="1"/>
      <protection locked="0"/>
    </xf>
    <xf numFmtId="164" fontId="0" fillId="0" borderId="13" xfId="0" applyNumberFormat="1" applyBorder="1" applyAlignment="1" applyProtection="1">
      <alignment horizontal="left" vertical="center" indent="1"/>
      <protection locked="0"/>
    </xf>
    <xf numFmtId="0" fontId="104" fillId="0" borderId="43" xfId="0" applyFont="1" applyBorder="1" applyAlignment="1" applyProtection="1">
      <alignment horizontal="left" vertical="center" indent="1"/>
      <protection/>
    </xf>
    <xf numFmtId="0" fontId="0" fillId="0" borderId="13" xfId="0" applyBorder="1" applyAlignment="1" applyProtection="1">
      <alignment horizontal="left" vertical="center" indent="1"/>
      <protection/>
    </xf>
    <xf numFmtId="0" fontId="53" fillId="0" borderId="12" xfId="0" applyFont="1" applyBorder="1" applyAlignment="1" applyProtection="1">
      <alignment horizontal="left" vertical="center" indent="1"/>
      <protection/>
    </xf>
    <xf numFmtId="0" fontId="63" fillId="0" borderId="16" xfId="56" applyFont="1" applyBorder="1" applyAlignment="1" applyProtection="1">
      <alignment horizontal="left" vertical="center" indent="1"/>
      <protection/>
    </xf>
    <xf numFmtId="0" fontId="0" fillId="0" borderId="36" xfId="0" applyBorder="1" applyAlignment="1" applyProtection="1">
      <alignment horizontal="left" vertical="center" indent="1"/>
      <protection/>
    </xf>
    <xf numFmtId="0" fontId="0" fillId="0" borderId="20" xfId="0" applyBorder="1" applyAlignment="1" applyProtection="1">
      <alignment horizontal="left" vertical="center" indent="1"/>
      <protection/>
    </xf>
    <xf numFmtId="0" fontId="0" fillId="0" borderId="37" xfId="0" applyBorder="1" applyAlignment="1" applyProtection="1">
      <alignment horizontal="left" vertical="center" indent="1"/>
      <protection/>
    </xf>
    <xf numFmtId="0" fontId="0" fillId="0" borderId="38" xfId="0" applyBorder="1" applyAlignment="1" applyProtection="1">
      <alignment horizontal="left" vertical="center" indent="1"/>
      <protection/>
    </xf>
    <xf numFmtId="0" fontId="0" fillId="0" borderId="39" xfId="0" applyBorder="1" applyAlignment="1" applyProtection="1">
      <alignment horizontal="left" vertical="center" indent="1"/>
      <protection/>
    </xf>
    <xf numFmtId="0" fontId="63" fillId="0" borderId="16" xfId="56" applyFont="1" applyBorder="1" applyAlignment="1" applyProtection="1">
      <alignment horizontal="center" vertical="center"/>
      <protection/>
    </xf>
    <xf numFmtId="0" fontId="63" fillId="0" borderId="40" xfId="56" applyFont="1" applyBorder="1" applyAlignment="1" applyProtection="1">
      <alignment horizontal="center" vertical="center"/>
      <protection/>
    </xf>
    <xf numFmtId="0" fontId="52" fillId="0" borderId="21" xfId="0" applyFont="1" applyFill="1" applyBorder="1" applyAlignment="1" applyProtection="1">
      <alignment horizontal="center" vertical="center"/>
      <protection/>
    </xf>
    <xf numFmtId="0" fontId="52" fillId="0" borderId="22" xfId="0" applyFont="1" applyFill="1" applyBorder="1" applyAlignment="1" applyProtection="1">
      <alignment horizontal="center" vertical="center"/>
      <protection/>
    </xf>
    <xf numFmtId="0" fontId="65" fillId="0" borderId="0" xfId="56" applyFont="1" applyBorder="1" applyAlignment="1" applyProtection="1">
      <alignment horizontal="left" vertical="center" indent="1"/>
      <protection/>
    </xf>
    <xf numFmtId="0" fontId="46" fillId="0" borderId="0" xfId="0" applyFont="1" applyBorder="1" applyAlignment="1" applyProtection="1">
      <alignment horizontal="left" vertical="center" indent="1"/>
      <protection/>
    </xf>
    <xf numFmtId="0" fontId="46" fillId="34" borderId="50" xfId="0" applyFont="1" applyFill="1" applyBorder="1" applyAlignment="1" applyProtection="1">
      <alignment horizontal="left" vertical="center" indent="1"/>
      <protection locked="0"/>
    </xf>
    <xf numFmtId="0" fontId="0" fillId="0" borderId="22" xfId="0" applyBorder="1" applyAlignment="1" applyProtection="1">
      <alignment horizontal="left" vertical="center" indent="1"/>
      <protection locked="0"/>
    </xf>
    <xf numFmtId="0" fontId="63" fillId="34" borderId="51" xfId="56" applyFont="1" applyFill="1" applyBorder="1" applyAlignment="1" applyProtection="1">
      <alignment horizontal="left" vertical="center" indent="1"/>
      <protection locked="0"/>
    </xf>
    <xf numFmtId="0" fontId="0" fillId="0" borderId="52" xfId="0" applyBorder="1" applyAlignment="1" applyProtection="1">
      <alignment horizontal="left" vertical="center" indent="1"/>
      <protection locked="0"/>
    </xf>
    <xf numFmtId="0" fontId="0" fillId="0" borderId="53" xfId="0" applyBorder="1" applyAlignment="1" applyProtection="1">
      <alignment horizontal="left" vertical="center" indent="1"/>
      <protection locked="0"/>
    </xf>
    <xf numFmtId="0" fontId="63" fillId="34" borderId="54" xfId="56" applyFont="1" applyFill="1" applyBorder="1" applyAlignment="1" applyProtection="1">
      <alignment horizontal="left" vertical="center" indent="1"/>
      <protection locked="0"/>
    </xf>
    <xf numFmtId="0" fontId="0" fillId="0" borderId="55" xfId="0" applyBorder="1" applyAlignment="1" applyProtection="1">
      <alignment horizontal="left" vertical="center" indent="1"/>
      <protection locked="0"/>
    </xf>
    <xf numFmtId="0" fontId="0" fillId="0" borderId="32" xfId="0" applyBorder="1" applyAlignment="1" applyProtection="1">
      <alignment horizontal="left" vertical="center" indent="1"/>
      <protection locked="0"/>
    </xf>
    <xf numFmtId="0" fontId="46" fillId="34" borderId="16" xfId="0" applyFont="1" applyFill="1" applyBorder="1" applyAlignment="1" applyProtection="1">
      <alignment horizontal="center" vertical="center"/>
      <protection locked="0"/>
    </xf>
    <xf numFmtId="0" fontId="46" fillId="34" borderId="11" xfId="0" applyFont="1" applyFill="1" applyBorder="1" applyAlignment="1" applyProtection="1">
      <alignment horizontal="center" vertical="center"/>
      <protection locked="0"/>
    </xf>
    <xf numFmtId="0" fontId="46" fillId="34" borderId="40" xfId="0" applyFont="1" applyFill="1" applyBorder="1" applyAlignment="1" applyProtection="1">
      <alignment horizontal="center" vertical="center"/>
      <protection locked="0"/>
    </xf>
    <xf numFmtId="0" fontId="46" fillId="34" borderId="20" xfId="0" applyFont="1" applyFill="1" applyBorder="1" applyAlignment="1" applyProtection="1">
      <alignment horizontal="center" vertical="center"/>
      <protection locked="0"/>
    </xf>
    <xf numFmtId="0" fontId="46" fillId="34" borderId="0" xfId="0" applyFont="1" applyFill="1" applyBorder="1" applyAlignment="1" applyProtection="1">
      <alignment horizontal="center" vertical="center"/>
      <protection locked="0"/>
    </xf>
    <xf numFmtId="0" fontId="46" fillId="34" borderId="41" xfId="0" applyFont="1" applyFill="1" applyBorder="1" applyAlignment="1" applyProtection="1">
      <alignment horizontal="center" vertical="center"/>
      <protection locked="0"/>
    </xf>
    <xf numFmtId="0" fontId="46" fillId="34" borderId="38" xfId="0" applyFont="1" applyFill="1" applyBorder="1" applyAlignment="1" applyProtection="1">
      <alignment horizontal="center" vertical="center"/>
      <protection locked="0"/>
    </xf>
    <xf numFmtId="0" fontId="46" fillId="34" borderId="12" xfId="0" applyFont="1" applyFill="1" applyBorder="1" applyAlignment="1" applyProtection="1">
      <alignment horizontal="center" vertical="center"/>
      <protection locked="0"/>
    </xf>
    <xf numFmtId="0" fontId="46" fillId="34" borderId="42" xfId="0" applyFont="1" applyFill="1" applyBorder="1" applyAlignment="1" applyProtection="1">
      <alignment horizontal="center" vertical="center"/>
      <protection locked="0"/>
    </xf>
    <xf numFmtId="0" fontId="46" fillId="0" borderId="2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63" fillId="34" borderId="56" xfId="56" applyFont="1" applyFill="1" applyBorder="1" applyAlignment="1" applyProtection="1">
      <alignment horizontal="left" vertical="center" indent="1"/>
      <protection locked="0"/>
    </xf>
    <xf numFmtId="0" fontId="0" fillId="0" borderId="57" xfId="0" applyBorder="1" applyAlignment="1" applyProtection="1">
      <alignment horizontal="left" vertical="center" indent="1"/>
      <protection locked="0"/>
    </xf>
    <xf numFmtId="0" fontId="0" fillId="0" borderId="58" xfId="0" applyBorder="1" applyAlignment="1" applyProtection="1">
      <alignment horizontal="left" vertical="center" indent="1"/>
      <protection locked="0"/>
    </xf>
    <xf numFmtId="0" fontId="46" fillId="34" borderId="59" xfId="0" applyFont="1" applyFill="1" applyBorder="1" applyAlignment="1" applyProtection="1">
      <alignment horizontal="left" vertical="center" indent="1"/>
      <protection locked="0"/>
    </xf>
    <xf numFmtId="0" fontId="46" fillId="34" borderId="60" xfId="0" applyFont="1" applyFill="1" applyBorder="1" applyAlignment="1" applyProtection="1">
      <alignment horizontal="left" vertical="center" indent="1"/>
      <protection locked="0"/>
    </xf>
    <xf numFmtId="0" fontId="46" fillId="34" borderId="56" xfId="0" applyFont="1" applyFill="1" applyBorder="1" applyAlignment="1" applyProtection="1">
      <alignment horizontal="left" vertical="center" indent="1"/>
      <protection locked="0"/>
    </xf>
    <xf numFmtId="0" fontId="0" fillId="0" borderId="61" xfId="0" applyBorder="1" applyAlignment="1" applyProtection="1">
      <alignment horizontal="left" vertical="center" indent="1"/>
      <protection locked="0"/>
    </xf>
    <xf numFmtId="0" fontId="46" fillId="34" borderId="51" xfId="0" applyFont="1" applyFill="1" applyBorder="1" applyAlignment="1" applyProtection="1">
      <alignment horizontal="left" vertical="center" indent="1"/>
      <protection locked="0"/>
    </xf>
    <xf numFmtId="0" fontId="0" fillId="0" borderId="62" xfId="0" applyBorder="1" applyAlignment="1" applyProtection="1">
      <alignment horizontal="left" vertical="center" indent="1"/>
      <protection locked="0"/>
    </xf>
    <xf numFmtId="0" fontId="46" fillId="34" borderId="52" xfId="0" applyFont="1" applyFill="1" applyBorder="1" applyAlignment="1" applyProtection="1">
      <alignment horizontal="left" vertical="center" indent="1"/>
      <protection locked="0"/>
    </xf>
    <xf numFmtId="0" fontId="46" fillId="34" borderId="53" xfId="0" applyFont="1" applyFill="1" applyBorder="1" applyAlignment="1" applyProtection="1">
      <alignment horizontal="left" vertical="center" indent="1"/>
      <protection locked="0"/>
    </xf>
    <xf numFmtId="0" fontId="46" fillId="34" borderId="54" xfId="0" applyFont="1" applyFill="1" applyBorder="1" applyAlignment="1" applyProtection="1">
      <alignment horizontal="left" vertical="center" indent="1"/>
      <protection locked="0"/>
    </xf>
    <xf numFmtId="0" fontId="0" fillId="0" borderId="63" xfId="0" applyBorder="1" applyAlignment="1" applyProtection="1">
      <alignment horizontal="left" vertical="center" indent="1"/>
      <protection locked="0"/>
    </xf>
    <xf numFmtId="0" fontId="12" fillId="40" borderId="23" xfId="44" applyFont="1" applyFill="1" applyBorder="1" applyAlignment="1" applyProtection="1">
      <alignment horizontal="center" vertical="center"/>
      <protection/>
    </xf>
    <xf numFmtId="0" fontId="12" fillId="40" borderId="13" xfId="44" applyFont="1" applyFill="1" applyBorder="1" applyAlignment="1" applyProtection="1">
      <alignment horizontal="center" vertical="center"/>
      <protection/>
    </xf>
    <xf numFmtId="0" fontId="98" fillId="0" borderId="64" xfId="52" applyFont="1" applyBorder="1" applyAlignment="1" applyProtection="1">
      <alignment horizontal="center"/>
      <protection/>
    </xf>
    <xf numFmtId="0" fontId="98" fillId="0" borderId="65" xfId="52" applyFont="1" applyBorder="1" applyAlignment="1" applyProtection="1">
      <alignment horizontal="center"/>
      <protection/>
    </xf>
    <xf numFmtId="0" fontId="98" fillId="0" borderId="66" xfId="52" applyFont="1" applyBorder="1" applyAlignment="1" applyProtection="1">
      <alignment horizontal="center"/>
      <protection/>
    </xf>
    <xf numFmtId="0" fontId="98" fillId="16" borderId="64" xfId="52" applyFont="1" applyFill="1" applyBorder="1" applyAlignment="1" applyProtection="1">
      <alignment horizontal="left" indent="1"/>
      <protection/>
    </xf>
    <xf numFmtId="0" fontId="0" fillId="0" borderId="65" xfId="0" applyBorder="1" applyAlignment="1" applyProtection="1">
      <alignment horizontal="left" indent="1"/>
      <protection/>
    </xf>
    <xf numFmtId="0" fontId="0" fillId="0" borderId="66" xfId="0" applyBorder="1" applyAlignment="1" applyProtection="1">
      <alignment horizontal="left" indent="1"/>
      <protection/>
    </xf>
    <xf numFmtId="0" fontId="12" fillId="36" borderId="24" xfId="44" applyFont="1" applyFill="1" applyBorder="1" applyAlignment="1" applyProtection="1">
      <alignment horizontal="center" vertical="center"/>
      <protection/>
    </xf>
    <xf numFmtId="0" fontId="11" fillId="37" borderId="23" xfId="44" applyFont="1" applyFill="1" applyBorder="1" applyAlignment="1" applyProtection="1">
      <alignment horizontal="center" vertical="center"/>
      <protection/>
    </xf>
    <xf numFmtId="0" fontId="11" fillId="37" borderId="13" xfId="44" applyFont="1" applyFill="1" applyBorder="1" applyAlignment="1" applyProtection="1">
      <alignment horizontal="center" vertical="center"/>
      <protection/>
    </xf>
    <xf numFmtId="0" fontId="11" fillId="38" borderId="23" xfId="44" applyFont="1" applyFill="1" applyBorder="1" applyAlignment="1" applyProtection="1">
      <alignment horizontal="center" vertical="center"/>
      <protection/>
    </xf>
    <xf numFmtId="0" fontId="11" fillId="38" borderId="13" xfId="44" applyFont="1" applyFill="1" applyBorder="1" applyAlignment="1" applyProtection="1">
      <alignment horizontal="center" vertical="center"/>
      <protection/>
    </xf>
    <xf numFmtId="0" fontId="11" fillId="39" borderId="23" xfId="44" applyFont="1" applyFill="1" applyBorder="1" applyAlignment="1" applyProtection="1">
      <alignment horizontal="center" vertical="center"/>
      <protection/>
    </xf>
    <xf numFmtId="0" fontId="11" fillId="39" borderId="13" xfId="44" applyFont="1" applyFill="1" applyBorder="1" applyAlignment="1" applyProtection="1">
      <alignment horizontal="center" vertical="center"/>
      <protection/>
    </xf>
    <xf numFmtId="0" fontId="98" fillId="0" borderId="64" xfId="52" applyFont="1" applyBorder="1" applyAlignment="1" applyProtection="1">
      <alignment horizontal="center" vertical="center"/>
      <protection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05" fillId="33" borderId="0" xfId="52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98" fillId="0" borderId="65" xfId="52" applyFont="1" applyBorder="1" applyAlignment="1" applyProtection="1">
      <alignment horizontal="center" vertical="center"/>
      <protection/>
    </xf>
    <xf numFmtId="0" fontId="98" fillId="0" borderId="66" xfId="52" applyFont="1" applyBorder="1" applyAlignment="1" applyProtection="1">
      <alignment horizontal="center" vertical="center"/>
      <protection/>
    </xf>
    <xf numFmtId="0" fontId="98" fillId="16" borderId="64" xfId="52" applyFont="1" applyFill="1" applyBorder="1" applyAlignment="1" applyProtection="1">
      <alignment horizontal="left" vertical="center" indent="1"/>
      <protection/>
    </xf>
    <xf numFmtId="0" fontId="0" fillId="0" borderId="65" xfId="0" applyBorder="1" applyAlignment="1" applyProtection="1">
      <alignment horizontal="left" vertical="center" indent="1"/>
      <protection/>
    </xf>
    <xf numFmtId="0" fontId="0" fillId="0" borderId="66" xfId="0" applyBorder="1" applyAlignment="1" applyProtection="1">
      <alignment horizontal="left" vertical="center" indent="1"/>
      <protection/>
    </xf>
    <xf numFmtId="0" fontId="106" fillId="0" borderId="0" xfId="46" applyFont="1" applyAlignment="1" applyProtection="1">
      <alignment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Standard 2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5"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A50021"/>
      </font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114300</xdr:rowOff>
    </xdr:from>
    <xdr:to>
      <xdr:col>1</xdr:col>
      <xdr:colOff>695325</xdr:colOff>
      <xdr:row>5</xdr:row>
      <xdr:rowOff>47625</xdr:rowOff>
    </xdr:to>
    <xdr:pic>
      <xdr:nvPicPr>
        <xdr:cNvPr id="1" name="Image 2" descr="D:\mes documents Henri Chauchet\Fede\FFMN\Logo FFMN\New logo FFMN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-m@ffmn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GridLines="0" tabSelected="1" zoomScalePageLayoutView="0" workbookViewId="0" topLeftCell="A1">
      <selection activeCell="C24" sqref="C24:H24"/>
    </sheetView>
  </sheetViews>
  <sheetFormatPr defaultColWidth="11.421875" defaultRowHeight="12.75"/>
  <cols>
    <col min="1" max="1" width="8.140625" style="2" customWidth="1"/>
    <col min="2" max="2" width="13.421875" style="2" customWidth="1"/>
    <col min="3" max="3" width="9.421875" style="2" customWidth="1"/>
    <col min="4" max="5" width="3.28125" style="2" customWidth="1"/>
    <col min="6" max="6" width="8.421875" style="2" customWidth="1"/>
    <col min="7" max="7" width="12.140625" style="2" customWidth="1"/>
    <col min="8" max="9" width="3.28125" style="2" customWidth="1"/>
    <col min="10" max="10" width="8.8515625" style="2" customWidth="1"/>
    <col min="11" max="11" width="3.28125" style="2" customWidth="1"/>
    <col min="12" max="12" width="11.421875" style="2" customWidth="1"/>
    <col min="13" max="13" width="7.140625" style="2" customWidth="1"/>
    <col min="14" max="14" width="5.00390625" style="2" customWidth="1"/>
    <col min="15" max="17" width="11.421875" style="2" customWidth="1"/>
    <col min="18" max="18" width="11.421875" style="2" hidden="1" customWidth="1"/>
    <col min="19" max="16384" width="11.421875" style="2" customWidth="1"/>
  </cols>
  <sheetData>
    <row r="1" spans="1:20" ht="15.75" customHeight="1">
      <c r="A1" s="18" t="s">
        <v>0</v>
      </c>
      <c r="B1" s="18"/>
      <c r="C1" s="18"/>
      <c r="D1" s="18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  <c r="R1" s="280" t="s">
        <v>28</v>
      </c>
      <c r="S1" s="20"/>
      <c r="T1" s="20"/>
    </row>
    <row r="2" spans="1:20" ht="26.25" customHeight="1">
      <c r="A2" s="276" t="s">
        <v>34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0"/>
      <c r="R2" s="281"/>
      <c r="S2" s="20"/>
      <c r="T2" s="20"/>
    </row>
    <row r="3" spans="1:20" ht="15" customHeight="1">
      <c r="A3" s="65" t="s">
        <v>1</v>
      </c>
      <c r="B3" s="65"/>
      <c r="C3" s="65"/>
      <c r="D3" s="65"/>
      <c r="E3" s="65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  <c r="R3" s="282"/>
      <c r="S3" s="20"/>
      <c r="T3" s="20"/>
    </row>
    <row r="4" spans="1:20" ht="18" customHeight="1">
      <c r="A4" s="278" t="str">
        <f>"COMPTE-RENDU DE COMPETITION M "&amp;$R$32</f>
        <v>COMPTE-RENDU DE COMPETITION M 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0"/>
      <c r="R4" s="282"/>
      <c r="S4" s="20"/>
      <c r="T4" s="20"/>
    </row>
    <row r="5" spans="1:20" ht="15" customHeight="1">
      <c r="A5" s="65"/>
      <c r="B5" s="65"/>
      <c r="C5" s="65"/>
      <c r="D5" s="65"/>
      <c r="E5" s="65"/>
      <c r="F5" s="19"/>
      <c r="G5" s="19"/>
      <c r="H5" s="19"/>
      <c r="I5" s="19"/>
      <c r="J5" s="19"/>
      <c r="K5" s="19"/>
      <c r="L5" s="19"/>
      <c r="M5" s="19"/>
      <c r="N5" s="19"/>
      <c r="O5" s="81"/>
      <c r="P5" s="168"/>
      <c r="Q5" s="20"/>
      <c r="R5" s="282"/>
      <c r="S5" s="20"/>
      <c r="T5" s="20"/>
    </row>
    <row r="6" spans="1:20" ht="15" customHeight="1">
      <c r="A6" s="65"/>
      <c r="B6" s="65"/>
      <c r="C6" s="65"/>
      <c r="D6" s="65"/>
      <c r="E6" s="65"/>
      <c r="F6" s="19"/>
      <c r="G6" s="19"/>
      <c r="H6" s="19"/>
      <c r="I6" s="19"/>
      <c r="J6" s="19"/>
      <c r="K6" s="19"/>
      <c r="L6" s="19"/>
      <c r="M6" s="19"/>
      <c r="N6" s="19"/>
      <c r="O6" s="168"/>
      <c r="P6" s="168"/>
      <c r="Q6" s="20"/>
      <c r="R6" s="282"/>
      <c r="S6" s="20"/>
      <c r="T6" s="20"/>
    </row>
    <row r="7" spans="1:20" s="1" customFormat="1" ht="15" customHeight="1">
      <c r="A7" s="26" t="s">
        <v>83</v>
      </c>
      <c r="B7" s="21"/>
      <c r="C7" s="21"/>
      <c r="D7" s="21"/>
      <c r="E7" s="21"/>
      <c r="F7" s="22"/>
      <c r="G7" s="22"/>
      <c r="H7" s="22"/>
      <c r="I7" s="22"/>
      <c r="J7" s="22"/>
      <c r="K7" s="22"/>
      <c r="L7" s="23"/>
      <c r="M7" s="23"/>
      <c r="N7" s="23"/>
      <c r="O7" s="168"/>
      <c r="P7" s="168"/>
      <c r="Q7" s="23"/>
      <c r="R7" s="24"/>
      <c r="S7" s="23"/>
      <c r="T7" s="23"/>
    </row>
    <row r="8" spans="1:20" s="1" customFormat="1" ht="12" customHeight="1">
      <c r="A8" s="66" t="s">
        <v>84</v>
      </c>
      <c r="B8" s="66"/>
      <c r="C8" s="66"/>
      <c r="D8" s="66"/>
      <c r="E8" s="66"/>
      <c r="F8" s="25"/>
      <c r="G8" s="25"/>
      <c r="H8" s="25"/>
      <c r="I8" s="26"/>
      <c r="J8" s="26"/>
      <c r="K8" s="26"/>
      <c r="L8" s="26"/>
      <c r="M8" s="26"/>
      <c r="N8" s="26"/>
      <c r="O8" s="23"/>
      <c r="P8" s="23"/>
      <c r="Q8" s="23"/>
      <c r="R8" s="24"/>
      <c r="S8" s="23"/>
      <c r="T8" s="23"/>
    </row>
    <row r="9" spans="1:20" s="1" customFormat="1" ht="12" customHeight="1">
      <c r="A9" s="6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3"/>
      <c r="P9" s="23"/>
      <c r="Q9" s="23"/>
      <c r="R9" s="24"/>
      <c r="S9" s="23"/>
      <c r="T9" s="23"/>
    </row>
    <row r="10" spans="1:20" s="1" customFormat="1" ht="12" customHeight="1">
      <c r="A10" s="220" t="s">
        <v>87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23"/>
      <c r="R10" s="24"/>
      <c r="S10" s="23"/>
      <c r="T10" s="63"/>
    </row>
    <row r="11" spans="1:20" s="1" customFormat="1" ht="12" customHeight="1">
      <c r="A11" s="27"/>
      <c r="B11" s="27"/>
      <c r="C11" s="27"/>
      <c r="D11" s="27"/>
      <c r="E11" s="27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  <c r="S11" s="23"/>
      <c r="T11" s="23"/>
    </row>
    <row r="12" spans="1:20" s="1" customFormat="1" ht="12" customHeight="1">
      <c r="A12" s="219" t="s">
        <v>85</v>
      </c>
      <c r="B12" s="361" t="s">
        <v>86</v>
      </c>
      <c r="C12" s="26"/>
      <c r="D12" s="26"/>
      <c r="E12" s="26"/>
      <c r="F12" s="26"/>
      <c r="G12" s="26"/>
      <c r="H12" s="26"/>
      <c r="I12" s="26"/>
      <c r="J12" s="26"/>
      <c r="K12" s="26"/>
      <c r="L12" s="23"/>
      <c r="M12" s="23"/>
      <c r="N12" s="23"/>
      <c r="O12" s="23"/>
      <c r="P12" s="23"/>
      <c r="Q12" s="23"/>
      <c r="R12" s="24"/>
      <c r="S12" s="23"/>
      <c r="T12" s="23"/>
    </row>
    <row r="13" spans="1:20" s="1" customFormat="1" ht="19.5" customHeight="1">
      <c r="A13" s="28"/>
      <c r="B13" s="29"/>
      <c r="C13" s="29"/>
      <c r="D13" s="29"/>
      <c r="E13" s="29"/>
      <c r="F13" s="30"/>
      <c r="G13" s="30"/>
      <c r="H13" s="31"/>
      <c r="I13" s="26"/>
      <c r="J13" s="26"/>
      <c r="K13" s="26"/>
      <c r="L13" s="23"/>
      <c r="M13" s="23"/>
      <c r="N13" s="23"/>
      <c r="O13" s="23"/>
      <c r="P13" s="23"/>
      <c r="Q13" s="23"/>
      <c r="R13" s="24"/>
      <c r="S13" s="23"/>
      <c r="T13" s="23"/>
    </row>
    <row r="14" spans="1:20" s="1" customFormat="1" ht="19.5" customHeight="1">
      <c r="A14" s="71" t="s">
        <v>2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11"/>
      <c r="L14" s="101" t="s">
        <v>35</v>
      </c>
      <c r="M14" s="101"/>
      <c r="N14" s="101"/>
      <c r="O14" s="82"/>
      <c r="P14" s="82"/>
      <c r="Q14" s="109"/>
      <c r="R14" s="72"/>
      <c r="S14" s="23"/>
      <c r="T14" s="23"/>
    </row>
    <row r="15" spans="1:20" s="1" customFormat="1" ht="19.5" customHeight="1">
      <c r="A15" s="265" t="s">
        <v>3</v>
      </c>
      <c r="B15" s="258"/>
      <c r="C15" s="286"/>
      <c r="D15" s="287"/>
      <c r="E15" s="287"/>
      <c r="F15" s="287"/>
      <c r="G15" s="287"/>
      <c r="H15" s="287"/>
      <c r="I15" s="287"/>
      <c r="J15" s="288"/>
      <c r="K15" s="103"/>
      <c r="L15" s="274" t="s">
        <v>67</v>
      </c>
      <c r="M15" s="268" t="s">
        <v>69</v>
      </c>
      <c r="N15" s="258"/>
      <c r="O15" s="289" t="s">
        <v>63</v>
      </c>
      <c r="P15" s="290"/>
      <c r="Q15" s="110"/>
      <c r="R15" s="73"/>
      <c r="S15" s="23"/>
      <c r="T15" s="23"/>
    </row>
    <row r="16" spans="1:20" s="1" customFormat="1" ht="19.5" customHeight="1">
      <c r="A16" s="292" t="s">
        <v>4</v>
      </c>
      <c r="B16" s="293"/>
      <c r="C16" s="269"/>
      <c r="D16" s="270"/>
      <c r="E16" s="270"/>
      <c r="F16" s="270"/>
      <c r="G16" s="270"/>
      <c r="H16" s="270"/>
      <c r="I16" s="270"/>
      <c r="J16" s="271"/>
      <c r="K16" s="103"/>
      <c r="L16" s="275"/>
      <c r="M16" s="268" t="s">
        <v>70</v>
      </c>
      <c r="N16" s="258"/>
      <c r="O16" s="289" t="s">
        <v>64</v>
      </c>
      <c r="P16" s="290"/>
      <c r="Q16" s="110"/>
      <c r="R16" s="73"/>
      <c r="S16" s="23"/>
      <c r="T16" s="23"/>
    </row>
    <row r="17" spans="1:20" s="1" customFormat="1" ht="19.5" customHeight="1">
      <c r="A17" s="294"/>
      <c r="B17" s="295"/>
      <c r="C17" s="272"/>
      <c r="D17" s="239"/>
      <c r="E17" s="239"/>
      <c r="F17" s="239"/>
      <c r="G17" s="239"/>
      <c r="H17" s="239"/>
      <c r="I17" s="239"/>
      <c r="J17" s="240"/>
      <c r="K17" s="103"/>
      <c r="L17" s="274" t="s">
        <v>68</v>
      </c>
      <c r="M17" s="268" t="s">
        <v>69</v>
      </c>
      <c r="N17" s="258"/>
      <c r="O17" s="289" t="s">
        <v>65</v>
      </c>
      <c r="P17" s="290"/>
      <c r="Q17" s="110"/>
      <c r="R17" s="73"/>
      <c r="S17" s="23"/>
      <c r="T17" s="23"/>
    </row>
    <row r="18" spans="1:20" s="1" customFormat="1" ht="19.5" customHeight="1">
      <c r="A18" s="294"/>
      <c r="B18" s="295"/>
      <c r="C18" s="272"/>
      <c r="D18" s="239"/>
      <c r="E18" s="239"/>
      <c r="F18" s="239"/>
      <c r="G18" s="239"/>
      <c r="H18" s="239"/>
      <c r="I18" s="239"/>
      <c r="J18" s="240"/>
      <c r="K18" s="103"/>
      <c r="L18" s="275"/>
      <c r="M18" s="268" t="s">
        <v>70</v>
      </c>
      <c r="N18" s="258"/>
      <c r="O18" s="289" t="s">
        <v>66</v>
      </c>
      <c r="P18" s="290"/>
      <c r="Q18" s="110"/>
      <c r="R18" s="73"/>
      <c r="S18" s="23"/>
      <c r="T18" s="23"/>
    </row>
    <row r="19" spans="1:20" s="1" customFormat="1" ht="19.5" customHeight="1">
      <c r="A19" s="296"/>
      <c r="B19" s="297"/>
      <c r="C19" s="273"/>
      <c r="D19" s="242"/>
      <c r="E19" s="242"/>
      <c r="F19" s="242"/>
      <c r="G19" s="242"/>
      <c r="H19" s="242"/>
      <c r="I19" s="242"/>
      <c r="J19" s="243"/>
      <c r="K19" s="103"/>
      <c r="L19" s="42"/>
      <c r="M19" s="42"/>
      <c r="N19" s="42"/>
      <c r="O19" s="42"/>
      <c r="P19" s="42"/>
      <c r="Q19" s="23"/>
      <c r="R19" s="24"/>
      <c r="S19" s="23"/>
      <c r="T19" s="23"/>
    </row>
    <row r="20" spans="1:20" s="1" customFormat="1" ht="19.5" customHeight="1">
      <c r="A20" s="265" t="s">
        <v>5</v>
      </c>
      <c r="B20" s="258"/>
      <c r="C20" s="283"/>
      <c r="D20" s="284"/>
      <c r="E20" s="284"/>
      <c r="F20" s="284"/>
      <c r="G20" s="284"/>
      <c r="H20" s="284"/>
      <c r="I20" s="284"/>
      <c r="J20" s="285"/>
      <c r="K20" s="103"/>
      <c r="L20" s="108" t="s">
        <v>23</v>
      </c>
      <c r="M20" s="42"/>
      <c r="N20" s="42"/>
      <c r="O20" s="42"/>
      <c r="P20" s="42"/>
      <c r="Q20" s="23"/>
      <c r="R20" s="24"/>
      <c r="S20" s="23"/>
      <c r="T20" s="23"/>
    </row>
    <row r="21" spans="1:20" s="3" customFormat="1" ht="19.5" customHeight="1">
      <c r="A21" s="29"/>
      <c r="B21" s="29"/>
      <c r="C21" s="29"/>
      <c r="D21" s="29"/>
      <c r="E21" s="29"/>
      <c r="F21" s="29"/>
      <c r="G21" s="29"/>
      <c r="H21" s="32"/>
      <c r="I21" s="29"/>
      <c r="J21" s="33"/>
      <c r="K21" s="33"/>
      <c r="L21" s="88" t="s">
        <v>14</v>
      </c>
      <c r="M21" s="298" t="s">
        <v>15</v>
      </c>
      <c r="N21" s="299"/>
      <c r="O21" s="104" t="s">
        <v>16</v>
      </c>
      <c r="P21" s="89" t="s">
        <v>22</v>
      </c>
      <c r="Q21" s="34"/>
      <c r="R21" s="35"/>
      <c r="S21" s="34"/>
      <c r="T21" s="34"/>
    </row>
    <row r="22" spans="1:20" s="3" customFormat="1" ht="19.5" customHeight="1">
      <c r="A22" s="230" t="s">
        <v>80</v>
      </c>
      <c r="B22" s="291"/>
      <c r="C22" s="291"/>
      <c r="D22" s="291"/>
      <c r="E22" s="291"/>
      <c r="F22" s="291"/>
      <c r="G22" s="291"/>
      <c r="H22" s="291"/>
      <c r="I22" s="32"/>
      <c r="J22" s="108"/>
      <c r="K22" s="108"/>
      <c r="L22" s="169">
        <f>IF(P22&lt;&gt;"",P22-M22,"")</f>
      </c>
      <c r="M22" s="300">
        <f>IF(P22&lt;&gt;"",COUNTIF('Fiche résultats'!I6:I35,"J"),"")</f>
      </c>
      <c r="N22" s="301"/>
      <c r="O22" s="105"/>
      <c r="P22" s="90">
        <f>IF($R$32&lt;&gt;"",'Fiche résultats'!A3,"")</f>
      </c>
      <c r="Q22" s="34"/>
      <c r="R22" s="35"/>
      <c r="S22" s="34"/>
      <c r="T22" s="34"/>
    </row>
    <row r="23" spans="1:20" ht="19.5" customHeight="1">
      <c r="A23" s="265" t="s">
        <v>7</v>
      </c>
      <c r="B23" s="266"/>
      <c r="C23" s="250"/>
      <c r="D23" s="251"/>
      <c r="E23" s="251"/>
      <c r="F23" s="251"/>
      <c r="G23" s="251"/>
      <c r="H23" s="264"/>
      <c r="I23" s="67"/>
      <c r="J23" s="76"/>
      <c r="K23" s="76"/>
      <c r="L23" s="107"/>
      <c r="M23" s="107"/>
      <c r="N23" s="107"/>
      <c r="O23" s="302"/>
      <c r="P23" s="303"/>
      <c r="Q23" s="20"/>
      <c r="R23" s="17"/>
      <c r="S23" s="20"/>
      <c r="T23" s="20"/>
    </row>
    <row r="24" spans="1:20" ht="19.5" customHeight="1">
      <c r="A24" s="265" t="s">
        <v>8</v>
      </c>
      <c r="B24" s="266"/>
      <c r="C24" s="261"/>
      <c r="D24" s="262"/>
      <c r="E24" s="262"/>
      <c r="F24" s="262"/>
      <c r="G24" s="262"/>
      <c r="H24" s="263"/>
      <c r="I24" s="68"/>
      <c r="J24" s="230" t="s">
        <v>6</v>
      </c>
      <c r="K24" s="231"/>
      <c r="L24" s="231"/>
      <c r="M24" s="231"/>
      <c r="N24" s="231"/>
      <c r="O24" s="231"/>
      <c r="P24" s="231"/>
      <c r="Q24" s="20"/>
      <c r="R24" s="17"/>
      <c r="S24" s="20"/>
      <c r="T24" s="20"/>
    </row>
    <row r="25" spans="1:20" ht="19.5" customHeight="1">
      <c r="A25" s="265" t="s">
        <v>82</v>
      </c>
      <c r="B25" s="266"/>
      <c r="C25" s="250"/>
      <c r="D25" s="251"/>
      <c r="E25" s="251"/>
      <c r="F25" s="251"/>
      <c r="G25" s="251"/>
      <c r="H25" s="264"/>
      <c r="I25" s="69"/>
      <c r="J25" s="267" t="s">
        <v>29</v>
      </c>
      <c r="K25" s="267"/>
      <c r="L25" s="85" t="s">
        <v>30</v>
      </c>
      <c r="M25" s="259" t="s">
        <v>31</v>
      </c>
      <c r="N25" s="260"/>
      <c r="O25" s="85" t="s">
        <v>32</v>
      </c>
      <c r="P25" s="85" t="s">
        <v>33</v>
      </c>
      <c r="Q25" s="20"/>
      <c r="R25" s="17"/>
      <c r="S25" s="20"/>
      <c r="T25" s="20"/>
    </row>
    <row r="26" spans="1:20" ht="19.5" customHeight="1">
      <c r="A26" s="265" t="s">
        <v>10</v>
      </c>
      <c r="B26" s="266"/>
      <c r="C26" s="250"/>
      <c r="D26" s="251"/>
      <c r="E26" s="251"/>
      <c r="F26" s="251"/>
      <c r="G26" s="252"/>
      <c r="H26" s="253"/>
      <c r="I26" s="65"/>
      <c r="J26" s="248"/>
      <c r="K26" s="249"/>
      <c r="L26" s="86"/>
      <c r="M26" s="244"/>
      <c r="N26" s="245"/>
      <c r="O26" s="87"/>
      <c r="P26" s="106"/>
      <c r="Q26" s="5"/>
      <c r="R26" s="17"/>
      <c r="S26" s="20"/>
      <c r="T26" s="20"/>
    </row>
    <row r="27" spans="1:20" ht="19.5" customHeight="1">
      <c r="A27" s="223" t="s">
        <v>81</v>
      </c>
      <c r="B27" s="224"/>
      <c r="C27" s="256" t="s">
        <v>26</v>
      </c>
      <c r="D27" s="257"/>
      <c r="E27" s="257"/>
      <c r="F27" s="257"/>
      <c r="G27" s="258"/>
      <c r="H27" s="80"/>
      <c r="I27" s="65"/>
      <c r="J27" s="74"/>
      <c r="K27" s="74"/>
      <c r="L27" s="75"/>
      <c r="M27" s="75"/>
      <c r="N27" s="75"/>
      <c r="O27" s="8"/>
      <c r="P27" s="75"/>
      <c r="Q27" s="5"/>
      <c r="R27" s="17"/>
      <c r="S27" s="20"/>
      <c r="T27" s="20"/>
    </row>
    <row r="28" spans="1:20" ht="19.5" customHeight="1">
      <c r="A28" s="225"/>
      <c r="B28" s="226"/>
      <c r="C28" s="256" t="s">
        <v>13</v>
      </c>
      <c r="D28" s="257"/>
      <c r="E28" s="257"/>
      <c r="F28" s="257"/>
      <c r="G28" s="258"/>
      <c r="H28" s="93"/>
      <c r="I28" s="65"/>
      <c r="J28" s="74"/>
      <c r="K28" s="74"/>
      <c r="L28" s="75"/>
      <c r="M28" s="75"/>
      <c r="N28" s="75"/>
      <c r="O28" s="8"/>
      <c r="P28" s="75"/>
      <c r="Q28" s="5"/>
      <c r="R28" s="17"/>
      <c r="S28" s="20"/>
      <c r="T28" s="20"/>
    </row>
    <row r="29" spans="1:20" ht="19.5" customHeight="1">
      <c r="A29" s="227"/>
      <c r="B29" s="226"/>
      <c r="C29" s="256" t="s">
        <v>39</v>
      </c>
      <c r="D29" s="257"/>
      <c r="E29" s="257"/>
      <c r="F29" s="257"/>
      <c r="G29" s="258"/>
      <c r="H29" s="83"/>
      <c r="I29" s="65"/>
      <c r="J29" s="230" t="s">
        <v>9</v>
      </c>
      <c r="K29" s="231"/>
      <c r="L29" s="231"/>
      <c r="M29" s="231"/>
      <c r="N29" s="231"/>
      <c r="O29" s="231"/>
      <c r="P29" s="77"/>
      <c r="Q29" s="5"/>
      <c r="R29" s="17"/>
      <c r="S29" s="20"/>
      <c r="T29" s="20"/>
    </row>
    <row r="30" spans="1:20" ht="19.5" customHeight="1">
      <c r="A30" s="228"/>
      <c r="B30" s="229"/>
      <c r="C30" s="256" t="s">
        <v>24</v>
      </c>
      <c r="D30" s="257"/>
      <c r="E30" s="257"/>
      <c r="F30" s="257"/>
      <c r="G30" s="258"/>
      <c r="H30" s="83"/>
      <c r="I30" s="65"/>
      <c r="J30" s="246" t="s">
        <v>11</v>
      </c>
      <c r="K30" s="247"/>
      <c r="L30" s="91"/>
      <c r="M30" s="232" t="s">
        <v>12</v>
      </c>
      <c r="N30" s="233"/>
      <c r="O30" s="91"/>
      <c r="P30" s="78"/>
      <c r="Q30" s="5"/>
      <c r="R30" s="17"/>
      <c r="S30" s="20"/>
      <c r="T30" s="20"/>
    </row>
    <row r="31" spans="1:20" ht="19.5" customHeight="1">
      <c r="A31" s="37"/>
      <c r="B31" s="107"/>
      <c r="C31" s="107"/>
      <c r="D31" s="107"/>
      <c r="E31" s="107"/>
      <c r="F31" s="38"/>
      <c r="G31" s="38"/>
      <c r="H31" s="39"/>
      <c r="I31" s="65"/>
      <c r="J31" s="79"/>
      <c r="K31" s="79"/>
      <c r="L31" s="79"/>
      <c r="M31" s="79"/>
      <c r="N31" s="79"/>
      <c r="O31" s="79"/>
      <c r="P31" s="79"/>
      <c r="Q31" s="5"/>
      <c r="R31" s="17"/>
      <c r="S31" s="20"/>
      <c r="T31" s="20"/>
    </row>
    <row r="32" spans="1:20" ht="19.5" customHeight="1">
      <c r="A32" s="254" t="s">
        <v>27</v>
      </c>
      <c r="B32" s="222"/>
      <c r="C32" s="222"/>
      <c r="D32" s="255"/>
      <c r="E32" s="33"/>
      <c r="F32" s="221" t="s">
        <v>18</v>
      </c>
      <c r="G32" s="221"/>
      <c r="H32" s="222"/>
      <c r="I32" s="222"/>
      <c r="J32" s="222"/>
      <c r="K32" s="222"/>
      <c r="L32" s="222"/>
      <c r="M32" s="222"/>
      <c r="N32" s="222"/>
      <c r="O32" s="222"/>
      <c r="P32" s="222"/>
      <c r="Q32" s="40"/>
      <c r="R32" s="64">
        <f>IF(COUNTA($D$33:$D$40)=0,"",IF(COUNTA($D$33:$D$40)=1,INDEX($A$33:$A$40,SUM($R$33:$R$40),1),"FAUX"))</f>
      </c>
      <c r="S32" s="20"/>
      <c r="T32" s="20"/>
    </row>
    <row r="33" spans="1:20" ht="19.5" customHeight="1">
      <c r="A33" s="112" t="s">
        <v>58</v>
      </c>
      <c r="B33" s="94"/>
      <c r="C33" s="95"/>
      <c r="D33" s="80"/>
      <c r="E33" s="38"/>
      <c r="F33" s="234"/>
      <c r="G33" s="235"/>
      <c r="H33" s="236"/>
      <c r="I33" s="236"/>
      <c r="J33" s="236"/>
      <c r="K33" s="236"/>
      <c r="L33" s="236"/>
      <c r="M33" s="236"/>
      <c r="N33" s="236"/>
      <c r="O33" s="236"/>
      <c r="P33" s="237"/>
      <c r="Q33" s="41"/>
      <c r="R33" s="64">
        <f aca="true" t="shared" si="0" ref="R33:R40">IF(D33&lt;&gt;"",ROW(D33)-ROW(R$32),"")</f>
      </c>
      <c r="S33" s="20"/>
      <c r="T33" s="20"/>
    </row>
    <row r="34" spans="1:20" ht="19.5" customHeight="1">
      <c r="A34" s="112" t="s">
        <v>59</v>
      </c>
      <c r="B34" s="94"/>
      <c r="C34" s="95"/>
      <c r="D34" s="80"/>
      <c r="E34" s="107"/>
      <c r="F34" s="238"/>
      <c r="G34" s="239"/>
      <c r="H34" s="239"/>
      <c r="I34" s="239"/>
      <c r="J34" s="239"/>
      <c r="K34" s="239"/>
      <c r="L34" s="239"/>
      <c r="M34" s="239"/>
      <c r="N34" s="239"/>
      <c r="O34" s="239"/>
      <c r="P34" s="240"/>
      <c r="Q34" s="41"/>
      <c r="R34" s="64">
        <f t="shared" si="0"/>
      </c>
      <c r="S34" s="20"/>
      <c r="T34" s="20"/>
    </row>
    <row r="35" spans="1:20" ht="19.5" customHeight="1">
      <c r="A35" s="112" t="s">
        <v>60</v>
      </c>
      <c r="B35" s="94"/>
      <c r="C35" s="95"/>
      <c r="D35" s="80"/>
      <c r="E35" s="107"/>
      <c r="F35" s="238"/>
      <c r="G35" s="239"/>
      <c r="H35" s="239"/>
      <c r="I35" s="239"/>
      <c r="J35" s="239"/>
      <c r="K35" s="239"/>
      <c r="L35" s="239"/>
      <c r="M35" s="239"/>
      <c r="N35" s="239"/>
      <c r="O35" s="239"/>
      <c r="P35" s="240"/>
      <c r="Q35" s="41"/>
      <c r="R35" s="64">
        <f t="shared" si="0"/>
      </c>
      <c r="S35" s="20"/>
      <c r="T35" s="20"/>
    </row>
    <row r="36" spans="1:20" ht="19.5" customHeight="1">
      <c r="A36" s="113" t="s">
        <v>61</v>
      </c>
      <c r="B36" s="94"/>
      <c r="C36" s="95"/>
      <c r="D36" s="80"/>
      <c r="E36" s="107"/>
      <c r="F36" s="238"/>
      <c r="G36" s="239"/>
      <c r="H36" s="239"/>
      <c r="I36" s="239"/>
      <c r="J36" s="239"/>
      <c r="K36" s="239"/>
      <c r="L36" s="239"/>
      <c r="M36" s="239"/>
      <c r="N36" s="239"/>
      <c r="O36" s="239"/>
      <c r="P36" s="240"/>
      <c r="Q36" s="41"/>
      <c r="R36" s="64">
        <f>IF(D36&lt;&gt;"",ROW(D36)-ROW(R$32),"")</f>
      </c>
      <c r="S36" s="20"/>
      <c r="T36" s="20"/>
    </row>
    <row r="37" spans="1:20" ht="19.5" customHeight="1">
      <c r="A37" s="112" t="s">
        <v>62</v>
      </c>
      <c r="B37" s="94"/>
      <c r="C37" s="95"/>
      <c r="D37" s="80"/>
      <c r="E37" s="107"/>
      <c r="F37" s="238"/>
      <c r="G37" s="239"/>
      <c r="H37" s="239"/>
      <c r="I37" s="239"/>
      <c r="J37" s="239"/>
      <c r="K37" s="239"/>
      <c r="L37" s="239"/>
      <c r="M37" s="239"/>
      <c r="N37" s="239"/>
      <c r="O37" s="239"/>
      <c r="P37" s="240"/>
      <c r="Q37" s="41"/>
      <c r="R37" s="64">
        <f t="shared" si="0"/>
      </c>
      <c r="S37" s="20"/>
      <c r="T37" s="20"/>
    </row>
    <row r="38" spans="1:20" ht="19.5" customHeight="1">
      <c r="A38" s="113">
        <v>400</v>
      </c>
      <c r="B38" s="94"/>
      <c r="C38" s="95"/>
      <c r="D38" s="80"/>
      <c r="E38" s="213"/>
      <c r="F38" s="238"/>
      <c r="G38" s="239"/>
      <c r="H38" s="239"/>
      <c r="I38" s="239"/>
      <c r="J38" s="239"/>
      <c r="K38" s="239"/>
      <c r="L38" s="239"/>
      <c r="M38" s="239"/>
      <c r="N38" s="239"/>
      <c r="O38" s="239"/>
      <c r="P38" s="240"/>
      <c r="Q38" s="41"/>
      <c r="R38" s="64">
        <f t="shared" si="0"/>
      </c>
      <c r="S38" s="20"/>
      <c r="T38" s="20"/>
    </row>
    <row r="39" spans="1:20" ht="19.5" customHeight="1">
      <c r="A39" s="216" t="s">
        <v>78</v>
      </c>
      <c r="B39" s="94"/>
      <c r="C39" s="95"/>
      <c r="D39" s="80"/>
      <c r="E39" s="213"/>
      <c r="F39" s="238"/>
      <c r="G39" s="239"/>
      <c r="H39" s="239"/>
      <c r="I39" s="239"/>
      <c r="J39" s="239"/>
      <c r="K39" s="239"/>
      <c r="L39" s="239"/>
      <c r="M39" s="239"/>
      <c r="N39" s="239"/>
      <c r="O39" s="239"/>
      <c r="P39" s="240"/>
      <c r="Q39" s="41"/>
      <c r="R39" s="64">
        <f t="shared" si="0"/>
      </c>
      <c r="S39" s="20"/>
      <c r="T39" s="20"/>
    </row>
    <row r="40" spans="1:20" ht="19.5" customHeight="1">
      <c r="A40" s="216" t="s">
        <v>79</v>
      </c>
      <c r="B40" s="94"/>
      <c r="C40" s="95"/>
      <c r="D40" s="80"/>
      <c r="E40" s="107"/>
      <c r="F40" s="241"/>
      <c r="G40" s="242"/>
      <c r="H40" s="242"/>
      <c r="I40" s="242"/>
      <c r="J40" s="242"/>
      <c r="K40" s="242"/>
      <c r="L40" s="242"/>
      <c r="M40" s="242"/>
      <c r="N40" s="242"/>
      <c r="O40" s="242"/>
      <c r="P40" s="243"/>
      <c r="Q40" s="41"/>
      <c r="R40" s="64">
        <f t="shared" si="0"/>
      </c>
      <c r="S40" s="20"/>
      <c r="T40" s="20"/>
    </row>
    <row r="41" spans="1:20" ht="19.5" customHeight="1">
      <c r="A41" s="33"/>
      <c r="B41" s="45"/>
      <c r="C41" s="45"/>
      <c r="D41" s="45"/>
      <c r="E41" s="45"/>
      <c r="F41" s="32"/>
      <c r="G41" s="32"/>
      <c r="H41" s="32"/>
      <c r="I41" s="44"/>
      <c r="J41" s="44"/>
      <c r="K41" s="44"/>
      <c r="L41" s="44"/>
      <c r="M41" s="44"/>
      <c r="N41" s="44"/>
      <c r="O41" s="43"/>
      <c r="P41" s="69"/>
      <c r="Q41" s="46"/>
      <c r="R41" s="17"/>
      <c r="S41" s="20"/>
      <c r="T41" s="20"/>
    </row>
    <row r="42" spans="1:20" ht="19.5" customHeight="1">
      <c r="A42" s="108" t="s">
        <v>17</v>
      </c>
      <c r="B42" s="82"/>
      <c r="C42" s="84"/>
      <c r="D42" s="84"/>
      <c r="E42" s="84"/>
      <c r="F42" s="84"/>
      <c r="G42" s="107"/>
      <c r="H42" s="107"/>
      <c r="I42" s="29"/>
      <c r="J42" s="111" t="s">
        <v>25</v>
      </c>
      <c r="K42" s="111"/>
      <c r="L42" s="109"/>
      <c r="M42" s="109"/>
      <c r="N42" s="109"/>
      <c r="O42" s="109"/>
      <c r="P42" s="109"/>
      <c r="Q42" s="46"/>
      <c r="R42" s="17"/>
      <c r="S42" s="20"/>
      <c r="T42" s="20"/>
    </row>
    <row r="43" spans="1:20" ht="19.5" customHeight="1">
      <c r="A43" s="292" t="s">
        <v>20</v>
      </c>
      <c r="B43" s="224"/>
      <c r="C43" s="283"/>
      <c r="D43" s="284"/>
      <c r="E43" s="284"/>
      <c r="F43" s="284"/>
      <c r="G43" s="321"/>
      <c r="H43" s="322"/>
      <c r="I43" s="70"/>
      <c r="J43" s="312"/>
      <c r="K43" s="313"/>
      <c r="L43" s="313"/>
      <c r="M43" s="313"/>
      <c r="N43" s="313"/>
      <c r="O43" s="313"/>
      <c r="P43" s="314"/>
      <c r="Q43" s="46"/>
      <c r="R43" s="17"/>
      <c r="S43" s="20"/>
      <c r="T43" s="20"/>
    </row>
    <row r="44" spans="1:20" ht="19.5" customHeight="1">
      <c r="A44" s="292" t="s">
        <v>19</v>
      </c>
      <c r="B44" s="224"/>
      <c r="C44" s="323"/>
      <c r="D44" s="324"/>
      <c r="E44" s="324"/>
      <c r="F44" s="325"/>
      <c r="G44" s="334"/>
      <c r="H44" s="335"/>
      <c r="I44" s="70"/>
      <c r="J44" s="315"/>
      <c r="K44" s="316"/>
      <c r="L44" s="316"/>
      <c r="M44" s="316"/>
      <c r="N44" s="316"/>
      <c r="O44" s="316"/>
      <c r="P44" s="317"/>
      <c r="Q44" s="46"/>
      <c r="R44" s="17"/>
      <c r="S44" s="20"/>
      <c r="T44" s="20"/>
    </row>
    <row r="45" spans="1:20" ht="19.5" customHeight="1">
      <c r="A45" s="227"/>
      <c r="B45" s="226"/>
      <c r="C45" s="306"/>
      <c r="D45" s="307"/>
      <c r="E45" s="307"/>
      <c r="F45" s="308"/>
      <c r="G45" s="334"/>
      <c r="H45" s="335"/>
      <c r="I45" s="70"/>
      <c r="J45" s="315"/>
      <c r="K45" s="316"/>
      <c r="L45" s="316"/>
      <c r="M45" s="316"/>
      <c r="N45" s="316"/>
      <c r="O45" s="316"/>
      <c r="P45" s="317"/>
      <c r="Q45" s="46"/>
      <c r="R45" s="17"/>
      <c r="S45" s="20"/>
      <c r="T45" s="20"/>
    </row>
    <row r="46" spans="1:20" ht="19.5" customHeight="1">
      <c r="A46" s="227"/>
      <c r="B46" s="226"/>
      <c r="C46" s="309"/>
      <c r="D46" s="310"/>
      <c r="E46" s="310"/>
      <c r="F46" s="311"/>
      <c r="G46" s="334"/>
      <c r="H46" s="335"/>
      <c r="I46" s="70"/>
      <c r="J46" s="315"/>
      <c r="K46" s="316"/>
      <c r="L46" s="316"/>
      <c r="M46" s="316"/>
      <c r="N46" s="316"/>
      <c r="O46" s="316"/>
      <c r="P46" s="317"/>
      <c r="Q46" s="46"/>
      <c r="R46" s="17"/>
      <c r="S46" s="20"/>
      <c r="T46" s="20"/>
    </row>
    <row r="47" spans="1:20" ht="19.5" customHeight="1">
      <c r="A47" s="227"/>
      <c r="B47" s="226"/>
      <c r="C47" s="306"/>
      <c r="D47" s="307"/>
      <c r="E47" s="307"/>
      <c r="F47" s="308"/>
      <c r="G47" s="334"/>
      <c r="H47" s="335"/>
      <c r="I47" s="70"/>
      <c r="J47" s="315"/>
      <c r="K47" s="316"/>
      <c r="L47" s="316"/>
      <c r="M47" s="316"/>
      <c r="N47" s="316"/>
      <c r="O47" s="316"/>
      <c r="P47" s="317"/>
      <c r="Q47" s="46"/>
      <c r="R47" s="17"/>
      <c r="S47" s="20"/>
      <c r="T47" s="20"/>
    </row>
    <row r="48" spans="1:20" ht="19.5" customHeight="1">
      <c r="A48" s="227"/>
      <c r="B48" s="226"/>
      <c r="C48" s="306"/>
      <c r="D48" s="307"/>
      <c r="E48" s="307"/>
      <c r="F48" s="308"/>
      <c r="G48" s="330"/>
      <c r="H48" s="331"/>
      <c r="I48" s="70"/>
      <c r="J48" s="315"/>
      <c r="K48" s="316"/>
      <c r="L48" s="316"/>
      <c r="M48" s="316"/>
      <c r="N48" s="316"/>
      <c r="O48" s="316"/>
      <c r="P48" s="317"/>
      <c r="Q48" s="46"/>
      <c r="R48" s="17"/>
      <c r="S48" s="20"/>
      <c r="T48" s="20"/>
    </row>
    <row r="49" spans="1:20" ht="19.5" customHeight="1">
      <c r="A49" s="228"/>
      <c r="B49" s="229"/>
      <c r="C49" s="304"/>
      <c r="D49" s="326"/>
      <c r="E49" s="326"/>
      <c r="F49" s="327"/>
      <c r="G49" s="304"/>
      <c r="H49" s="305"/>
      <c r="I49" s="70"/>
      <c r="J49" s="315"/>
      <c r="K49" s="316"/>
      <c r="L49" s="316"/>
      <c r="M49" s="316"/>
      <c r="N49" s="316"/>
      <c r="O49" s="316"/>
      <c r="P49" s="317"/>
      <c r="Q49" s="46"/>
      <c r="R49" s="17"/>
      <c r="S49" s="20"/>
      <c r="T49" s="20"/>
    </row>
    <row r="50" spans="1:20" ht="19.5" customHeight="1">
      <c r="A50" s="223" t="s">
        <v>21</v>
      </c>
      <c r="B50" s="224"/>
      <c r="C50" s="328"/>
      <c r="D50" s="324"/>
      <c r="E50" s="324"/>
      <c r="F50" s="325"/>
      <c r="G50" s="328"/>
      <c r="H50" s="329"/>
      <c r="I50" s="70"/>
      <c r="J50" s="315"/>
      <c r="K50" s="316"/>
      <c r="L50" s="316"/>
      <c r="M50" s="316"/>
      <c r="N50" s="316"/>
      <c r="O50" s="316"/>
      <c r="P50" s="317"/>
      <c r="Q50" s="46"/>
      <c r="R50" s="17"/>
      <c r="S50" s="20"/>
      <c r="T50" s="20"/>
    </row>
    <row r="51" spans="1:20" ht="19.5" customHeight="1">
      <c r="A51" s="227"/>
      <c r="B51" s="226"/>
      <c r="C51" s="330"/>
      <c r="D51" s="332"/>
      <c r="E51" s="332"/>
      <c r="F51" s="333"/>
      <c r="G51" s="330"/>
      <c r="H51" s="331"/>
      <c r="I51" s="70"/>
      <c r="J51" s="315"/>
      <c r="K51" s="316"/>
      <c r="L51" s="316"/>
      <c r="M51" s="316"/>
      <c r="N51" s="316"/>
      <c r="O51" s="316"/>
      <c r="P51" s="317"/>
      <c r="Q51" s="46"/>
      <c r="R51" s="17"/>
      <c r="S51" s="20"/>
      <c r="T51" s="20"/>
    </row>
    <row r="52" spans="1:20" ht="19.5" customHeight="1">
      <c r="A52" s="228"/>
      <c r="B52" s="229"/>
      <c r="C52" s="304"/>
      <c r="D52" s="326"/>
      <c r="E52" s="326"/>
      <c r="F52" s="327"/>
      <c r="G52" s="304"/>
      <c r="H52" s="305"/>
      <c r="I52" s="70"/>
      <c r="J52" s="318"/>
      <c r="K52" s="319"/>
      <c r="L52" s="319"/>
      <c r="M52" s="319"/>
      <c r="N52" s="319"/>
      <c r="O52" s="319"/>
      <c r="P52" s="320"/>
      <c r="Q52" s="46"/>
      <c r="R52" s="17"/>
      <c r="S52" s="20"/>
      <c r="T52" s="20"/>
    </row>
    <row r="53" spans="1:20" ht="19.5" customHeight="1">
      <c r="A53" s="47"/>
      <c r="B53" s="37"/>
      <c r="C53" s="33"/>
      <c r="D53" s="33"/>
      <c r="E53" s="33"/>
      <c r="F53" s="48"/>
      <c r="G53" s="48"/>
      <c r="H53" s="49"/>
      <c r="I53" s="29"/>
      <c r="J53" s="31"/>
      <c r="K53" s="31"/>
      <c r="L53" s="31"/>
      <c r="M53" s="31"/>
      <c r="N53" s="31"/>
      <c r="O53" s="36"/>
      <c r="P53" s="36"/>
      <c r="Q53" s="20"/>
      <c r="R53" s="20"/>
      <c r="S53" s="20"/>
      <c r="T53" s="20"/>
    </row>
    <row r="54" spans="1:20" s="16" customFormat="1" ht="19.5" customHeight="1">
      <c r="A54" s="50"/>
      <c r="B54" s="50"/>
      <c r="C54" s="51"/>
      <c r="D54" s="51"/>
      <c r="E54" s="51"/>
      <c r="F54" s="52"/>
      <c r="G54" s="52"/>
      <c r="H54" s="53"/>
      <c r="I54" s="55"/>
      <c r="J54" s="54"/>
      <c r="K54" s="54"/>
      <c r="L54" s="54"/>
      <c r="M54" s="54"/>
      <c r="N54" s="54"/>
      <c r="O54" s="56"/>
      <c r="P54" s="56"/>
      <c r="Q54" s="50"/>
      <c r="R54" s="50"/>
      <c r="S54" s="50"/>
      <c r="T54" s="50"/>
    </row>
    <row r="55" spans="1:20" s="16" customFormat="1" ht="19.5" customHeight="1">
      <c r="A55" s="57"/>
      <c r="B55" s="57"/>
      <c r="C55" s="58"/>
      <c r="D55" s="58"/>
      <c r="E55" s="58"/>
      <c r="F55" s="58"/>
      <c r="G55" s="58"/>
      <c r="H55" s="58"/>
      <c r="I55" s="58"/>
      <c r="J55" s="59"/>
      <c r="K55" s="59"/>
      <c r="L55" s="59"/>
      <c r="M55" s="59"/>
      <c r="N55" s="59"/>
      <c r="O55" s="56"/>
      <c r="P55" s="56"/>
      <c r="Q55" s="50"/>
      <c r="R55" s="50"/>
      <c r="S55" s="50"/>
      <c r="T55" s="50"/>
    </row>
    <row r="56" spans="1:20" ht="19.5" customHeight="1">
      <c r="A56" s="38"/>
      <c r="B56" s="38"/>
      <c r="C56" s="38"/>
      <c r="D56" s="38"/>
      <c r="E56" s="38"/>
      <c r="F56" s="60"/>
      <c r="G56" s="60"/>
      <c r="H56" s="60"/>
      <c r="I56" s="42"/>
      <c r="J56" s="42"/>
      <c r="K56" s="42"/>
      <c r="L56" s="42"/>
      <c r="M56" s="42"/>
      <c r="N56" s="42"/>
      <c r="O56" s="36"/>
      <c r="P56" s="36"/>
      <c r="Q56" s="20"/>
      <c r="R56" s="20"/>
      <c r="S56" s="20"/>
      <c r="T56" s="20"/>
    </row>
    <row r="57" spans="1:20" ht="19.5" customHeight="1">
      <c r="A57" s="38"/>
      <c r="B57" s="38"/>
      <c r="C57" s="38"/>
      <c r="D57" s="38"/>
      <c r="E57" s="38"/>
      <c r="F57" s="61"/>
      <c r="G57" s="61"/>
      <c r="H57" s="61"/>
      <c r="I57" s="42"/>
      <c r="J57" s="42"/>
      <c r="K57" s="42"/>
      <c r="L57" s="42"/>
      <c r="M57" s="42"/>
      <c r="N57" s="42"/>
      <c r="O57" s="36"/>
      <c r="P57" s="36"/>
      <c r="Q57" s="20"/>
      <c r="R57" s="20"/>
      <c r="S57" s="20"/>
      <c r="T57" s="20"/>
    </row>
    <row r="58" spans="1:20" ht="19.5" customHeight="1">
      <c r="A58" s="7"/>
      <c r="B58" s="7"/>
      <c r="C58" s="7"/>
      <c r="D58" s="7"/>
      <c r="E58" s="7"/>
      <c r="F58" s="8"/>
      <c r="G58" s="8"/>
      <c r="H58" s="9"/>
      <c r="I58" s="42"/>
      <c r="J58" s="42"/>
      <c r="K58" s="42"/>
      <c r="L58" s="42"/>
      <c r="M58" s="42"/>
      <c r="N58" s="42"/>
      <c r="O58" s="36"/>
      <c r="P58" s="36"/>
      <c r="Q58" s="20"/>
      <c r="R58" s="20"/>
      <c r="S58" s="20"/>
      <c r="T58" s="20"/>
    </row>
    <row r="59" spans="1:20" ht="19.5" customHeight="1">
      <c r="A59" s="7"/>
      <c r="B59" s="7"/>
      <c r="C59" s="7"/>
      <c r="D59" s="7"/>
      <c r="E59" s="7"/>
      <c r="F59" s="8"/>
      <c r="G59" s="8"/>
      <c r="H59" s="9"/>
      <c r="I59" s="42"/>
      <c r="J59" s="42"/>
      <c r="K59" s="42"/>
      <c r="L59" s="42"/>
      <c r="M59" s="42"/>
      <c r="N59" s="42"/>
      <c r="O59" s="36"/>
      <c r="P59" s="36"/>
      <c r="Q59" s="20"/>
      <c r="R59" s="20"/>
      <c r="S59" s="20"/>
      <c r="T59" s="20"/>
    </row>
    <row r="60" spans="1:20" ht="19.5" customHeight="1">
      <c r="A60" s="20"/>
      <c r="B60" s="20"/>
      <c r="C60" s="20"/>
      <c r="D60" s="20"/>
      <c r="E60" s="20"/>
      <c r="F60" s="62"/>
      <c r="G60" s="62"/>
      <c r="H60" s="62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1:8" s="4" customFormat="1" ht="19.5" customHeight="1">
      <c r="A61" s="10"/>
      <c r="B61" s="10"/>
      <c r="C61" s="10"/>
      <c r="D61" s="10"/>
      <c r="E61" s="10"/>
      <c r="F61" s="14"/>
      <c r="G61" s="14"/>
      <c r="H61" s="15"/>
    </row>
    <row r="62" spans="1:8" s="4" customFormat="1" ht="19.5" customHeight="1">
      <c r="A62" s="6"/>
      <c r="B62" s="6"/>
      <c r="C62" s="6"/>
      <c r="D62" s="6"/>
      <c r="E62" s="6"/>
      <c r="F62" s="12"/>
      <c r="G62" s="12"/>
      <c r="H62" s="12"/>
    </row>
    <row r="63" spans="1:8" s="4" customFormat="1" ht="19.5" customHeight="1">
      <c r="A63" s="6"/>
      <c r="B63" s="6"/>
      <c r="C63" s="6"/>
      <c r="D63" s="6"/>
      <c r="E63" s="6"/>
      <c r="F63" s="13"/>
      <c r="G63" s="13"/>
      <c r="H63" s="13"/>
    </row>
    <row r="64" spans="1:8" s="4" customFormat="1" ht="19.5" customHeight="1">
      <c r="A64" s="6"/>
      <c r="B64" s="6"/>
      <c r="C64" s="6"/>
      <c r="D64" s="6"/>
      <c r="E64" s="6"/>
      <c r="F64" s="11"/>
      <c r="G64" s="11"/>
      <c r="H64" s="11"/>
    </row>
    <row r="65" s="4" customFormat="1" ht="15"/>
  </sheetData>
  <sheetProtection sheet="1" objects="1" scenarios="1"/>
  <mergeCells count="71">
    <mergeCell ref="G44:H44"/>
    <mergeCell ref="G46:H46"/>
    <mergeCell ref="G47:H47"/>
    <mergeCell ref="G48:H48"/>
    <mergeCell ref="G49:H49"/>
    <mergeCell ref="A43:B43"/>
    <mergeCell ref="A44:B49"/>
    <mergeCell ref="C49:F49"/>
    <mergeCell ref="G45:H45"/>
    <mergeCell ref="A50:B52"/>
    <mergeCell ref="C52:F52"/>
    <mergeCell ref="G50:H50"/>
    <mergeCell ref="G51:H51"/>
    <mergeCell ref="C50:F50"/>
    <mergeCell ref="C51:F51"/>
    <mergeCell ref="O23:P23"/>
    <mergeCell ref="G52:H52"/>
    <mergeCell ref="C43:F43"/>
    <mergeCell ref="C45:F45"/>
    <mergeCell ref="C46:F46"/>
    <mergeCell ref="C47:F47"/>
    <mergeCell ref="C48:F48"/>
    <mergeCell ref="J43:P52"/>
    <mergeCell ref="G43:H43"/>
    <mergeCell ref="C44:F44"/>
    <mergeCell ref="A22:H22"/>
    <mergeCell ref="A15:B15"/>
    <mergeCell ref="A23:B23"/>
    <mergeCell ref="A16:B19"/>
    <mergeCell ref="A20:B20"/>
    <mergeCell ref="M21:N21"/>
    <mergeCell ref="M22:N22"/>
    <mergeCell ref="C23:H23"/>
    <mergeCell ref="L17:L18"/>
    <mergeCell ref="M15:N15"/>
    <mergeCell ref="A2:P2"/>
    <mergeCell ref="A4:P4"/>
    <mergeCell ref="R1:R6"/>
    <mergeCell ref="C20:J20"/>
    <mergeCell ref="C15:J15"/>
    <mergeCell ref="O15:P15"/>
    <mergeCell ref="O16:P16"/>
    <mergeCell ref="O17:P17"/>
    <mergeCell ref="O18:P18"/>
    <mergeCell ref="A26:B26"/>
    <mergeCell ref="J25:K25"/>
    <mergeCell ref="A25:B25"/>
    <mergeCell ref="M17:N17"/>
    <mergeCell ref="M18:N18"/>
    <mergeCell ref="C16:J19"/>
    <mergeCell ref="L15:L16"/>
    <mergeCell ref="J24:P24"/>
    <mergeCell ref="A24:B24"/>
    <mergeCell ref="M16:N16"/>
    <mergeCell ref="C27:G27"/>
    <mergeCell ref="C29:G29"/>
    <mergeCell ref="C30:G30"/>
    <mergeCell ref="C28:G28"/>
    <mergeCell ref="M25:N25"/>
    <mergeCell ref="C24:H24"/>
    <mergeCell ref="C25:H25"/>
    <mergeCell ref="F32:P32"/>
    <mergeCell ref="A27:B30"/>
    <mergeCell ref="J29:O29"/>
    <mergeCell ref="M30:N30"/>
    <mergeCell ref="F33:P40"/>
    <mergeCell ref="M26:N26"/>
    <mergeCell ref="J30:K30"/>
    <mergeCell ref="J26:K26"/>
    <mergeCell ref="C26:H26"/>
    <mergeCell ref="A32:D32"/>
  </mergeCells>
  <conditionalFormatting sqref="D33:D40">
    <cfRule type="expression" priority="5" dxfId="0">
      <formula>$R$32="FAUX"</formula>
    </cfRule>
  </conditionalFormatting>
  <conditionalFormatting sqref="A4:P4">
    <cfRule type="containsText" priority="4" dxfId="3" operator="containsText" text="FAUX">
      <formula>NOT(ISERROR(SEARCH("FAUX",A4)))</formula>
    </cfRule>
  </conditionalFormatting>
  <conditionalFormatting sqref="J26:P26">
    <cfRule type="expression" priority="3" dxfId="0">
      <formula>COUNTA($J$26:$P$26)&gt;1</formula>
    </cfRule>
  </conditionalFormatting>
  <conditionalFormatting sqref="H27:H30">
    <cfRule type="expression" priority="2" dxfId="0">
      <formula>COUNTA($H$27:$H$30)&gt;1</formula>
    </cfRule>
  </conditionalFormatting>
  <conditionalFormatting sqref="L30 O30">
    <cfRule type="expression" priority="1" dxfId="0">
      <formula>COUNTA($J$30:$O$30)&gt;3</formula>
    </cfRule>
  </conditionalFormatting>
  <hyperlinks>
    <hyperlink ref="B12" r:id="rId1" display="ds-m@ffmn.fr"/>
  </hyperlinks>
  <printOptions/>
  <pageMargins left="0.52" right="0.31496062992125984" top="0.32" bottom="0.26" header="0.31496062992125984" footer="0.12"/>
  <pageSetup fitToHeight="1" fitToWidth="1" horizontalDpi="360" verticalDpi="360" orientation="portrait" paperSize="9" scale="7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="70" zoomScaleNormal="70" zoomScalePageLayoutView="0" workbookViewId="0" topLeftCell="F1">
      <selection activeCell="X14" sqref="X14:X15"/>
    </sheetView>
  </sheetViews>
  <sheetFormatPr defaultColWidth="9.00390625" defaultRowHeight="12.75"/>
  <cols>
    <col min="1" max="1" width="10.00390625" style="92" customWidth="1"/>
    <col min="2" max="2" width="12.7109375" style="92" customWidth="1"/>
    <col min="3" max="3" width="12.28125" style="92" customWidth="1"/>
    <col min="4" max="4" width="10.57421875" style="92" customWidth="1"/>
    <col min="5" max="5" width="8.00390625" style="92" customWidth="1"/>
    <col min="6" max="7" width="19.7109375" style="92" customWidth="1"/>
    <col min="8" max="8" width="10.8515625" style="92" bestFit="1" customWidth="1"/>
    <col min="9" max="9" width="7.00390625" style="92" customWidth="1"/>
    <col min="10" max="10" width="7.7109375" style="92" bestFit="1" customWidth="1"/>
    <col min="11" max="11" width="7.7109375" style="92" customWidth="1"/>
    <col min="12" max="12" width="13.00390625" style="92" customWidth="1"/>
    <col min="13" max="13" width="4.421875" style="92" customWidth="1"/>
    <col min="14" max="14" width="3.00390625" style="92" customWidth="1"/>
    <col min="15" max="15" width="6.28125" style="92" customWidth="1"/>
    <col min="16" max="16" width="7.57421875" style="92" customWidth="1"/>
    <col min="17" max="17" width="6.7109375" style="92" customWidth="1"/>
    <col min="18" max="18" width="7.57421875" style="92" customWidth="1"/>
    <col min="19" max="19" width="6.57421875" style="92" bestFit="1" customWidth="1"/>
    <col min="20" max="20" width="7.57421875" style="92" customWidth="1"/>
    <col min="21" max="16384" width="9.00390625" style="92" customWidth="1"/>
  </cols>
  <sheetData>
    <row r="1" spans="1:37" ht="32.25" thickBot="1">
      <c r="A1" s="338" t="s">
        <v>36</v>
      </c>
      <c r="B1" s="339"/>
      <c r="C1" s="340"/>
      <c r="D1" s="341" t="str">
        <f>"M  "&amp;'Compte-rendu'!$R$32</f>
        <v>M  </v>
      </c>
      <c r="E1" s="342"/>
      <c r="F1" s="343"/>
      <c r="G1" s="351" t="s">
        <v>75</v>
      </c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3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</row>
    <row r="2" spans="1:37" ht="18.75" customHeight="1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</row>
    <row r="3" spans="1:37" s="96" customFormat="1" ht="26.25" customHeight="1">
      <c r="A3" s="117">
        <f>ROWS(F6:F35)-COUNTBLANK(F6:F35)</f>
        <v>0</v>
      </c>
      <c r="B3" s="118" t="s">
        <v>40</v>
      </c>
      <c r="C3" s="119"/>
      <c r="D3" s="120"/>
      <c r="E3" s="121"/>
      <c r="F3" s="122"/>
      <c r="G3" s="123"/>
      <c r="H3" s="124"/>
      <c r="I3" s="124"/>
      <c r="J3" s="119"/>
      <c r="K3" s="119"/>
      <c r="L3" s="125"/>
      <c r="M3" s="125"/>
      <c r="N3" s="126"/>
      <c r="O3" s="119"/>
      <c r="P3" s="127"/>
      <c r="Q3" s="119"/>
      <c r="R3" s="119"/>
      <c r="S3" s="127"/>
      <c r="T3" s="119"/>
      <c r="U3" s="127"/>
      <c r="V3" s="119"/>
      <c r="W3" s="119"/>
      <c r="X3" s="127"/>
      <c r="Y3" s="119"/>
      <c r="Z3" s="127"/>
      <c r="AA3" s="119"/>
      <c r="AB3" s="119"/>
      <c r="AC3" s="127"/>
      <c r="AD3" s="119"/>
      <c r="AE3" s="119"/>
      <c r="AF3" s="119"/>
      <c r="AG3" s="119"/>
      <c r="AH3" s="119"/>
      <c r="AI3" s="119"/>
      <c r="AJ3" s="119"/>
      <c r="AK3" s="119"/>
    </row>
    <row r="4" spans="1:37" s="96" customFormat="1" ht="21" customHeight="1">
      <c r="A4" s="344" t="s">
        <v>41</v>
      </c>
      <c r="B4" s="344"/>
      <c r="C4" s="344"/>
      <c r="D4" s="344"/>
      <c r="E4" s="119"/>
      <c r="F4" s="128"/>
      <c r="G4" s="119"/>
      <c r="H4" s="124"/>
      <c r="I4" s="124"/>
      <c r="J4" s="119"/>
      <c r="K4" s="119"/>
      <c r="L4" s="125"/>
      <c r="M4" s="125"/>
      <c r="N4" s="126"/>
      <c r="O4" s="129"/>
      <c r="P4" s="129"/>
      <c r="Q4" s="129"/>
      <c r="R4" s="345" t="s">
        <v>42</v>
      </c>
      <c r="S4" s="346"/>
      <c r="T4" s="129"/>
      <c r="U4" s="129"/>
      <c r="V4" s="129"/>
      <c r="W4" s="347" t="s">
        <v>43</v>
      </c>
      <c r="X4" s="348"/>
      <c r="Y4" s="129"/>
      <c r="Z4" s="129"/>
      <c r="AA4" s="129"/>
      <c r="AB4" s="349" t="s">
        <v>44</v>
      </c>
      <c r="AC4" s="350"/>
      <c r="AD4" s="129"/>
      <c r="AE4" s="129"/>
      <c r="AF4" s="129"/>
      <c r="AG4" s="336" t="s">
        <v>45</v>
      </c>
      <c r="AH4" s="337"/>
      <c r="AI4" s="119"/>
      <c r="AJ4" s="130" t="s">
        <v>46</v>
      </c>
      <c r="AK4" s="119"/>
    </row>
    <row r="5" spans="1:39" s="97" customFormat="1" ht="21" customHeight="1">
      <c r="A5" s="131" t="s">
        <v>47</v>
      </c>
      <c r="B5" s="132" t="s">
        <v>37</v>
      </c>
      <c r="C5" s="133" t="s">
        <v>48</v>
      </c>
      <c r="D5" s="132" t="s">
        <v>49</v>
      </c>
      <c r="E5" s="124"/>
      <c r="F5" s="134" t="s">
        <v>50</v>
      </c>
      <c r="G5" s="134" t="s">
        <v>51</v>
      </c>
      <c r="H5" s="135" t="s">
        <v>52</v>
      </c>
      <c r="I5" s="170" t="s">
        <v>53</v>
      </c>
      <c r="J5" s="135" t="s">
        <v>54</v>
      </c>
      <c r="K5" s="135" t="s">
        <v>38</v>
      </c>
      <c r="L5" s="136" t="s">
        <v>55</v>
      </c>
      <c r="M5" s="137"/>
      <c r="N5" s="126"/>
      <c r="O5" s="138" t="s">
        <v>48</v>
      </c>
      <c r="P5" s="139" t="s">
        <v>49</v>
      </c>
      <c r="Q5" s="138" t="s">
        <v>56</v>
      </c>
      <c r="R5" s="140" t="s">
        <v>48</v>
      </c>
      <c r="S5" s="141" t="s">
        <v>49</v>
      </c>
      <c r="T5" s="142" t="s">
        <v>48</v>
      </c>
      <c r="U5" s="143" t="s">
        <v>49</v>
      </c>
      <c r="V5" s="142" t="s">
        <v>56</v>
      </c>
      <c r="W5" s="144" t="s">
        <v>48</v>
      </c>
      <c r="X5" s="145" t="s">
        <v>49</v>
      </c>
      <c r="Y5" s="146" t="s">
        <v>48</v>
      </c>
      <c r="Z5" s="147" t="s">
        <v>49</v>
      </c>
      <c r="AA5" s="146" t="s">
        <v>56</v>
      </c>
      <c r="AB5" s="148" t="s">
        <v>48</v>
      </c>
      <c r="AC5" s="149" t="s">
        <v>49</v>
      </c>
      <c r="AD5" s="150" t="s">
        <v>48</v>
      </c>
      <c r="AE5" s="150" t="s">
        <v>49</v>
      </c>
      <c r="AF5" s="150" t="s">
        <v>56</v>
      </c>
      <c r="AG5" s="151" t="s">
        <v>48</v>
      </c>
      <c r="AH5" s="151" t="s">
        <v>49</v>
      </c>
      <c r="AI5" s="124"/>
      <c r="AJ5" s="130" t="s">
        <v>57</v>
      </c>
      <c r="AK5" s="119"/>
      <c r="AL5" s="99"/>
      <c r="AM5" s="99"/>
    </row>
    <row r="6" spans="1:40" s="96" customFormat="1" ht="21" customHeight="1">
      <c r="A6" s="189">
        <f aca="true" t="shared" si="0" ref="A6:A13">IF(F6&lt;&gt;"",RANK(AJ6,$AJ$6:$AJ$35),"")</f>
      </c>
      <c r="B6" s="190">
        <f aca="true" t="shared" si="1" ref="B6:B13">IF(F6&lt;&gt;"",IF(A6=1,$A$3+1,$A$3+1-A6),"")</f>
      </c>
      <c r="C6" s="190">
        <f aca="true" t="shared" si="2" ref="C6:C13">IF(F6&lt;&gt;"",ROUNDDOWN(MAX(R6*1000+100-S6+W6*1000+100-X6,R6*1000+100-S6+AB6*1000+100-AC6,R6*1000+100-S6+AG6*1000+100-AH6,W6*1000+100-X6+AB6*1000+100-AC6,W6*1000+100-X6+AG6*1000+100-AH6,AB6*1000+100-AC6+AG6*1000+100-AH6)/1000,0),"")</f>
      </c>
      <c r="D6" s="189">
        <f aca="true" t="shared" si="3" ref="D6:D13">IF(F6&lt;&gt;"",C6*1000+200-MAX(R6*1000+100-S6+W6*1000+100-X6,R6*1000+100-S6+AB6*1000+100-AC6,R6*1000+100-S6+AG6*1000+100-AH6,W6*1000+100-X6+AB6*1000+100-AC6,W6*1000+100-X6+AG6*1000+100-AH6,AB6*1000+100-AC6+AG6*1000+100-AH6),"")</f>
      </c>
      <c r="E6" s="119"/>
      <c r="F6" s="176"/>
      <c r="G6" s="177"/>
      <c r="H6" s="214"/>
      <c r="I6" s="178"/>
      <c r="J6" s="179"/>
      <c r="K6" s="179"/>
      <c r="L6" s="180"/>
      <c r="M6" s="153"/>
      <c r="N6" s="126"/>
      <c r="O6" s="182"/>
      <c r="P6" s="182"/>
      <c r="Q6" s="182"/>
      <c r="R6" s="217"/>
      <c r="S6" s="218"/>
      <c r="T6" s="182"/>
      <c r="U6" s="185"/>
      <c r="V6" s="182"/>
      <c r="W6" s="217"/>
      <c r="X6" s="218"/>
      <c r="Y6" s="182"/>
      <c r="Z6" s="185"/>
      <c r="AA6" s="182"/>
      <c r="AB6" s="217"/>
      <c r="AC6" s="218"/>
      <c r="AD6" s="182"/>
      <c r="AE6" s="182"/>
      <c r="AF6" s="182"/>
      <c r="AG6" s="183"/>
      <c r="AH6" s="184"/>
      <c r="AI6" s="124"/>
      <c r="AJ6" s="191">
        <f aca="true" t="shared" si="4" ref="AJ6:AJ13">IF(F6&lt;&gt;"",C6-D6/1000,"")</f>
      </c>
      <c r="AK6" s="119"/>
      <c r="AL6" s="99"/>
      <c r="AM6" s="99"/>
      <c r="AN6" s="98"/>
    </row>
    <row r="7" spans="1:40" s="96" customFormat="1" ht="21" customHeight="1">
      <c r="A7" s="189">
        <f t="shared" si="0"/>
      </c>
      <c r="B7" s="190">
        <f t="shared" si="1"/>
      </c>
      <c r="C7" s="190">
        <f t="shared" si="2"/>
      </c>
      <c r="D7" s="189">
        <f t="shared" si="3"/>
      </c>
      <c r="E7" s="119"/>
      <c r="F7" s="176"/>
      <c r="G7" s="177"/>
      <c r="H7" s="214"/>
      <c r="I7" s="178"/>
      <c r="J7" s="179"/>
      <c r="K7" s="179"/>
      <c r="L7" s="180"/>
      <c r="M7" s="153"/>
      <c r="N7" s="126"/>
      <c r="O7" s="182"/>
      <c r="P7" s="182"/>
      <c r="Q7" s="182"/>
      <c r="R7" s="217"/>
      <c r="S7" s="218"/>
      <c r="T7" s="182"/>
      <c r="U7" s="185"/>
      <c r="V7" s="182"/>
      <c r="W7" s="217"/>
      <c r="X7" s="218"/>
      <c r="Y7" s="182"/>
      <c r="Z7" s="185"/>
      <c r="AA7" s="182"/>
      <c r="AB7" s="217"/>
      <c r="AC7" s="218"/>
      <c r="AD7" s="182"/>
      <c r="AE7" s="182"/>
      <c r="AF7" s="182"/>
      <c r="AG7" s="183"/>
      <c r="AH7" s="184"/>
      <c r="AI7" s="124"/>
      <c r="AJ7" s="191">
        <f t="shared" si="4"/>
      </c>
      <c r="AK7" s="119"/>
      <c r="AL7" s="99"/>
      <c r="AM7" s="99"/>
      <c r="AN7" s="98"/>
    </row>
    <row r="8" spans="1:40" s="96" customFormat="1" ht="21" customHeight="1">
      <c r="A8" s="189">
        <f t="shared" si="0"/>
      </c>
      <c r="B8" s="190">
        <f t="shared" si="1"/>
      </c>
      <c r="C8" s="190">
        <f t="shared" si="2"/>
      </c>
      <c r="D8" s="189">
        <f t="shared" si="3"/>
      </c>
      <c r="E8" s="119"/>
      <c r="F8" s="176"/>
      <c r="G8" s="177"/>
      <c r="H8" s="214"/>
      <c r="I8" s="178"/>
      <c r="J8" s="179"/>
      <c r="K8" s="179"/>
      <c r="L8" s="180"/>
      <c r="M8" s="153"/>
      <c r="N8" s="126"/>
      <c r="O8" s="182"/>
      <c r="P8" s="182"/>
      <c r="Q8" s="182"/>
      <c r="R8" s="217"/>
      <c r="S8" s="218"/>
      <c r="T8" s="182"/>
      <c r="U8" s="185"/>
      <c r="V8" s="182"/>
      <c r="W8" s="217"/>
      <c r="X8" s="218"/>
      <c r="Y8" s="182"/>
      <c r="Z8" s="185"/>
      <c r="AA8" s="182"/>
      <c r="AB8" s="217"/>
      <c r="AC8" s="218"/>
      <c r="AD8" s="182"/>
      <c r="AE8" s="182"/>
      <c r="AF8" s="182"/>
      <c r="AG8" s="183"/>
      <c r="AH8" s="184"/>
      <c r="AI8" s="124"/>
      <c r="AJ8" s="191">
        <f t="shared" si="4"/>
      </c>
      <c r="AK8" s="119"/>
      <c r="AL8" s="99"/>
      <c r="AM8" s="99"/>
      <c r="AN8" s="98"/>
    </row>
    <row r="9" spans="1:40" s="96" customFormat="1" ht="21" customHeight="1">
      <c r="A9" s="189">
        <f t="shared" si="0"/>
      </c>
      <c r="B9" s="190">
        <f t="shared" si="1"/>
      </c>
      <c r="C9" s="190">
        <f t="shared" si="2"/>
      </c>
      <c r="D9" s="189">
        <f t="shared" si="3"/>
      </c>
      <c r="E9" s="119"/>
      <c r="F9" s="176"/>
      <c r="G9" s="177"/>
      <c r="H9" s="214"/>
      <c r="I9" s="178"/>
      <c r="J9" s="179"/>
      <c r="K9" s="179"/>
      <c r="L9" s="180"/>
      <c r="M9" s="153"/>
      <c r="N9" s="126"/>
      <c r="O9" s="182"/>
      <c r="P9" s="182"/>
      <c r="Q9" s="182"/>
      <c r="R9" s="217"/>
      <c r="S9" s="218"/>
      <c r="T9" s="182"/>
      <c r="U9" s="185"/>
      <c r="V9" s="182"/>
      <c r="W9" s="217"/>
      <c r="X9" s="218"/>
      <c r="Y9" s="182"/>
      <c r="Z9" s="185"/>
      <c r="AA9" s="182"/>
      <c r="AB9" s="217"/>
      <c r="AC9" s="218"/>
      <c r="AD9" s="182"/>
      <c r="AE9" s="182"/>
      <c r="AF9" s="182"/>
      <c r="AG9" s="183"/>
      <c r="AH9" s="184"/>
      <c r="AI9" s="124"/>
      <c r="AJ9" s="191">
        <f t="shared" si="4"/>
      </c>
      <c r="AK9" s="119"/>
      <c r="AL9" s="99"/>
      <c r="AM9" s="99"/>
      <c r="AN9" s="98"/>
    </row>
    <row r="10" spans="1:40" s="96" customFormat="1" ht="21" customHeight="1">
      <c r="A10" s="189">
        <f t="shared" si="0"/>
      </c>
      <c r="B10" s="190">
        <f t="shared" si="1"/>
      </c>
      <c r="C10" s="190">
        <f t="shared" si="2"/>
      </c>
      <c r="D10" s="189">
        <f t="shared" si="3"/>
      </c>
      <c r="E10" s="119"/>
      <c r="F10" s="176"/>
      <c r="G10" s="177"/>
      <c r="H10" s="214"/>
      <c r="I10" s="178"/>
      <c r="J10" s="179"/>
      <c r="K10" s="179"/>
      <c r="L10" s="180"/>
      <c r="M10" s="153"/>
      <c r="N10" s="126"/>
      <c r="O10" s="182"/>
      <c r="P10" s="182"/>
      <c r="Q10" s="182"/>
      <c r="R10" s="217"/>
      <c r="S10" s="218"/>
      <c r="T10" s="182"/>
      <c r="U10" s="185"/>
      <c r="V10" s="182"/>
      <c r="W10" s="217"/>
      <c r="X10" s="218"/>
      <c r="Y10" s="182"/>
      <c r="Z10" s="182"/>
      <c r="AA10" s="182"/>
      <c r="AB10" s="217"/>
      <c r="AC10" s="217"/>
      <c r="AD10" s="182"/>
      <c r="AE10" s="182"/>
      <c r="AF10" s="182"/>
      <c r="AG10" s="183"/>
      <c r="AH10" s="184"/>
      <c r="AI10" s="124"/>
      <c r="AJ10" s="191">
        <f t="shared" si="4"/>
      </c>
      <c r="AK10" s="119"/>
      <c r="AL10" s="99"/>
      <c r="AM10" s="99"/>
      <c r="AN10" s="98"/>
    </row>
    <row r="11" spans="1:40" s="96" customFormat="1" ht="21" customHeight="1">
      <c r="A11" s="189">
        <f t="shared" si="0"/>
      </c>
      <c r="B11" s="190">
        <f t="shared" si="1"/>
      </c>
      <c r="C11" s="190">
        <f t="shared" si="2"/>
      </c>
      <c r="D11" s="189">
        <f t="shared" si="3"/>
      </c>
      <c r="E11" s="119"/>
      <c r="F11" s="176"/>
      <c r="G11" s="177"/>
      <c r="H11" s="214"/>
      <c r="I11" s="178"/>
      <c r="J11" s="179"/>
      <c r="K11" s="179"/>
      <c r="L11" s="180"/>
      <c r="M11" s="153"/>
      <c r="N11" s="126"/>
      <c r="O11" s="182"/>
      <c r="P11" s="182"/>
      <c r="Q11" s="182"/>
      <c r="R11" s="217"/>
      <c r="S11" s="218"/>
      <c r="T11" s="182"/>
      <c r="U11" s="185"/>
      <c r="V11" s="182"/>
      <c r="W11" s="217"/>
      <c r="X11" s="218"/>
      <c r="Y11" s="182"/>
      <c r="Z11" s="185"/>
      <c r="AA11" s="182"/>
      <c r="AB11" s="217"/>
      <c r="AC11" s="218"/>
      <c r="AD11" s="182"/>
      <c r="AE11" s="182"/>
      <c r="AF11" s="182"/>
      <c r="AG11" s="183"/>
      <c r="AH11" s="184"/>
      <c r="AI11" s="124"/>
      <c r="AJ11" s="191">
        <f t="shared" si="4"/>
      </c>
      <c r="AK11" s="119"/>
      <c r="AL11" s="99"/>
      <c r="AM11" s="99"/>
      <c r="AN11" s="98"/>
    </row>
    <row r="12" spans="1:40" s="96" customFormat="1" ht="21" customHeight="1">
      <c r="A12" s="189">
        <f t="shared" si="0"/>
      </c>
      <c r="B12" s="190">
        <f t="shared" si="1"/>
      </c>
      <c r="C12" s="190">
        <f t="shared" si="2"/>
      </c>
      <c r="D12" s="189">
        <f t="shared" si="3"/>
      </c>
      <c r="E12" s="119"/>
      <c r="F12" s="176"/>
      <c r="G12" s="177"/>
      <c r="H12" s="214"/>
      <c r="I12" s="178"/>
      <c r="J12" s="179"/>
      <c r="K12" s="179"/>
      <c r="L12" s="180"/>
      <c r="M12" s="153"/>
      <c r="N12" s="126"/>
      <c r="O12" s="182"/>
      <c r="P12" s="182"/>
      <c r="Q12" s="182"/>
      <c r="R12" s="217"/>
      <c r="S12" s="218"/>
      <c r="T12" s="182"/>
      <c r="U12" s="185"/>
      <c r="V12" s="182"/>
      <c r="W12" s="217"/>
      <c r="X12" s="218"/>
      <c r="Y12" s="182"/>
      <c r="Z12" s="182"/>
      <c r="AA12" s="182"/>
      <c r="AB12" s="217"/>
      <c r="AC12" s="218"/>
      <c r="AD12" s="182"/>
      <c r="AE12" s="182"/>
      <c r="AF12" s="182"/>
      <c r="AG12" s="183"/>
      <c r="AH12" s="184"/>
      <c r="AI12" s="124"/>
      <c r="AJ12" s="191">
        <f t="shared" si="4"/>
      </c>
      <c r="AK12" s="119"/>
      <c r="AL12" s="99"/>
      <c r="AM12" s="99"/>
      <c r="AN12" s="98"/>
    </row>
    <row r="13" spans="1:40" s="96" customFormat="1" ht="21" customHeight="1">
      <c r="A13" s="189">
        <f t="shared" si="0"/>
      </c>
      <c r="B13" s="190">
        <f t="shared" si="1"/>
      </c>
      <c r="C13" s="190">
        <f t="shared" si="2"/>
      </c>
      <c r="D13" s="189">
        <f t="shared" si="3"/>
      </c>
      <c r="E13" s="119"/>
      <c r="F13" s="176"/>
      <c r="G13" s="177"/>
      <c r="H13" s="214"/>
      <c r="I13" s="178"/>
      <c r="J13" s="179"/>
      <c r="K13" s="179"/>
      <c r="L13" s="180"/>
      <c r="M13" s="153"/>
      <c r="N13" s="126"/>
      <c r="O13" s="182"/>
      <c r="P13" s="182"/>
      <c r="Q13" s="182"/>
      <c r="R13" s="217"/>
      <c r="S13" s="218"/>
      <c r="T13" s="182"/>
      <c r="U13" s="182"/>
      <c r="V13" s="182"/>
      <c r="W13" s="217"/>
      <c r="X13" s="217"/>
      <c r="Y13" s="182"/>
      <c r="Z13" s="185"/>
      <c r="AA13" s="182"/>
      <c r="AB13" s="217"/>
      <c r="AC13" s="218"/>
      <c r="AD13" s="182"/>
      <c r="AE13" s="182"/>
      <c r="AF13" s="182"/>
      <c r="AG13" s="182"/>
      <c r="AH13" s="184"/>
      <c r="AI13" s="124"/>
      <c r="AJ13" s="191">
        <f t="shared" si="4"/>
      </c>
      <c r="AK13" s="119"/>
      <c r="AL13" s="99"/>
      <c r="AM13" s="99"/>
      <c r="AN13" s="98"/>
    </row>
    <row r="14" spans="1:40" s="96" customFormat="1" ht="21" customHeight="1">
      <c r="A14" s="189">
        <f>IF(F14&lt;&gt;"",RANK(AJ14,$AJ$6:$AJ$35),"")</f>
      </c>
      <c r="B14" s="190">
        <f>IF(F14&lt;&gt;"",IF(A14=1,$A$3+1,$A$3+1-A14),"")</f>
      </c>
      <c r="C14" s="190">
        <f>IF(F14&lt;&gt;"",ROUNDDOWN(MAX(R14*1000+100-S14+W14*1000+100-X14,R14*1000+100-S14+AB14*1000+100-AC14,R14*1000+100-S14+AG14*1000+100-AH14,W14*1000+100-X14+AB14*1000+100-AC14,W14*1000+100-X14+AG14*1000+100-AH14,AB14*1000+100-AC14+AG14*1000+100-AH14)/1000,0),"")</f>
      </c>
      <c r="D14" s="189">
        <f>IF(F14&lt;&gt;"",C14*1000+200-MAX(R14*1000+100-S14+W14*1000+100-X14,R14*1000+100-S14+AB14*1000+100-AC14,R14*1000+100-S14+AG14*1000+100-AH14,W14*1000+100-X14+AB14*1000+100-AC14,W14*1000+100-X14+AG14*1000+100-AH14,AB14*1000+100-AC14+AG14*1000+100-AH14),"")</f>
      </c>
      <c r="E14" s="119"/>
      <c r="F14" s="176"/>
      <c r="G14" s="177"/>
      <c r="H14" s="214"/>
      <c r="I14" s="178"/>
      <c r="J14" s="179"/>
      <c r="K14" s="179"/>
      <c r="L14" s="180"/>
      <c r="M14" s="153"/>
      <c r="N14" s="126"/>
      <c r="O14" s="182"/>
      <c r="P14" s="182"/>
      <c r="Q14" s="182"/>
      <c r="R14" s="217"/>
      <c r="S14" s="217"/>
      <c r="T14" s="182"/>
      <c r="U14" s="185"/>
      <c r="V14" s="185"/>
      <c r="W14" s="218"/>
      <c r="X14" s="218"/>
      <c r="Y14" s="182"/>
      <c r="Z14" s="185"/>
      <c r="AA14" s="182"/>
      <c r="AB14" s="217"/>
      <c r="AC14" s="218"/>
      <c r="AD14" s="182"/>
      <c r="AE14" s="182"/>
      <c r="AF14" s="182"/>
      <c r="AG14" s="183"/>
      <c r="AH14" s="184"/>
      <c r="AI14" s="124"/>
      <c r="AJ14" s="191">
        <f>IF(F14&lt;&gt;"",C14-D14/1000,"")</f>
      </c>
      <c r="AK14" s="119"/>
      <c r="AL14" s="99"/>
      <c r="AM14" s="99"/>
      <c r="AN14" s="98"/>
    </row>
    <row r="15" spans="1:40" s="96" customFormat="1" ht="21" customHeight="1">
      <c r="A15" s="189">
        <f>IF(F15&lt;&gt;"",RANK(AJ15,$AJ$6:$AJ$35),"")</f>
      </c>
      <c r="B15" s="190">
        <f>IF(F15&lt;&gt;"",IF(A15=1,$A$3+1,$A$3+1-A15),"")</f>
      </c>
      <c r="C15" s="190">
        <f>IF(F15&lt;&gt;"",ROUNDDOWN(MAX(R15*1000+100-S15+W15*1000+100-X15,R15*1000+100-S15+AB15*1000+100-AC15,R15*1000+100-S15+AG15*1000+100-AH15,W15*1000+100-X15+AB15*1000+100-AC15,W15*1000+100-X15+AG15*1000+100-AH15,AB15*1000+100-AC15+AG15*1000+100-AH15)/1000,0),"")</f>
      </c>
      <c r="D15" s="189">
        <f>IF(F15&lt;&gt;"",C15*1000+200-MAX(R15*1000+100-S15+W15*1000+100-X15,R15*1000+100-S15+AB15*1000+100-AC15,R15*1000+100-S15+AG15*1000+100-AH15,W15*1000+100-X15+AB15*1000+100-AC15,W15*1000+100-X15+AG15*1000+100-AH15,AB15*1000+100-AC15+AG15*1000+100-AH15),"")</f>
      </c>
      <c r="E15" s="119"/>
      <c r="F15" s="176"/>
      <c r="G15" s="177"/>
      <c r="H15" s="214"/>
      <c r="I15" s="178"/>
      <c r="J15" s="179"/>
      <c r="K15" s="179"/>
      <c r="L15" s="180"/>
      <c r="M15" s="153"/>
      <c r="N15" s="126"/>
      <c r="O15" s="182"/>
      <c r="P15" s="182"/>
      <c r="Q15" s="182"/>
      <c r="R15" s="217"/>
      <c r="S15" s="217"/>
      <c r="T15" s="182"/>
      <c r="U15" s="182"/>
      <c r="V15" s="182"/>
      <c r="W15" s="217"/>
      <c r="X15" s="217"/>
      <c r="Y15" s="182"/>
      <c r="Z15" s="185"/>
      <c r="AA15" s="182"/>
      <c r="AB15" s="217"/>
      <c r="AC15" s="218"/>
      <c r="AD15" s="182"/>
      <c r="AE15" s="182"/>
      <c r="AF15" s="182"/>
      <c r="AG15" s="183"/>
      <c r="AH15" s="184"/>
      <c r="AI15" s="124"/>
      <c r="AJ15" s="191">
        <f aca="true" t="shared" si="5" ref="AJ15:AJ35">IF(F15&lt;&gt;"",C15-D15/1000,"")</f>
      </c>
      <c r="AK15" s="119"/>
      <c r="AL15" s="99"/>
      <c r="AM15" s="99"/>
      <c r="AN15" s="98"/>
    </row>
    <row r="16" spans="1:40" s="96" customFormat="1" ht="21" customHeight="1">
      <c r="A16" s="189">
        <f>IF(F16&lt;&gt;"",RANK(AJ16,$AJ$6:$AJ$35),"")</f>
      </c>
      <c r="B16" s="190">
        <f>IF(F16&lt;&gt;"",IF(A16=1,$A$3+1,$A$3+1-A16),"")</f>
      </c>
      <c r="C16" s="190">
        <f>IF(F16&lt;&gt;"",ROUNDDOWN(MAX(R16*1000+100-S16+W16*1000+100-X16,R16*1000+100-S16+AB16*1000+100-AC16,R16*1000+100-S16+AG16*1000+100-AH16,W16*1000+100-X16+AB16*1000+100-AC16,W16*1000+100-X16+AG16*1000+100-AH16,AB16*1000+100-AC16+AG16*1000+100-AH16)/1000,0),"")</f>
      </c>
      <c r="D16" s="189">
        <f>IF(F16&lt;&gt;"",C16*1000+200-MAX(R16*1000+100-S16+W16*1000+100-X16,R16*1000+100-S16+AB16*1000+100-AC16,R16*1000+100-S16+AG16*1000+100-AH16,W16*1000+100-X16+AB16*1000+100-AC16,W16*1000+100-X16+AG16*1000+100-AH16,AB16*1000+100-AC16+AG16*1000+100-AH16),"")</f>
      </c>
      <c r="E16" s="119"/>
      <c r="F16" s="176"/>
      <c r="G16" s="177"/>
      <c r="H16" s="214"/>
      <c r="I16" s="178"/>
      <c r="J16" s="179"/>
      <c r="K16" s="179"/>
      <c r="L16" s="180"/>
      <c r="M16" s="153"/>
      <c r="N16" s="126"/>
      <c r="O16" s="182"/>
      <c r="P16" s="182"/>
      <c r="Q16" s="182"/>
      <c r="R16" s="217"/>
      <c r="S16" s="217"/>
      <c r="T16" s="182"/>
      <c r="U16" s="182"/>
      <c r="V16" s="182"/>
      <c r="W16" s="217"/>
      <c r="X16" s="217"/>
      <c r="Y16" s="182"/>
      <c r="Z16" s="182"/>
      <c r="AA16" s="182"/>
      <c r="AB16" s="217"/>
      <c r="AC16" s="217"/>
      <c r="AD16" s="182"/>
      <c r="AE16" s="182"/>
      <c r="AF16" s="182"/>
      <c r="AG16" s="182"/>
      <c r="AH16" s="182"/>
      <c r="AI16" s="124"/>
      <c r="AJ16" s="191">
        <f t="shared" si="5"/>
      </c>
      <c r="AK16" s="119"/>
      <c r="AL16" s="99"/>
      <c r="AM16" s="99"/>
      <c r="AN16" s="98"/>
    </row>
    <row r="17" spans="1:40" s="96" customFormat="1" ht="21" customHeight="1">
      <c r="A17" s="189">
        <f aca="true" t="shared" si="6" ref="A17:A35">IF(F17&lt;&gt;"",RANK(AJ17,$AJ$6:$AJ$35),"")</f>
      </c>
      <c r="B17" s="190">
        <f aca="true" t="shared" si="7" ref="B17:B35">IF(F17&lt;&gt;"",IF(A17=1,$A$3+1,$A$3+1-A17),"")</f>
      </c>
      <c r="C17" s="190">
        <f aca="true" t="shared" si="8" ref="C17:C35">IF(F17&lt;&gt;"",ROUNDDOWN(MAX(R17*1000+100-S17+W17*1000+100-X17,R17*1000+100-S17+AB17*1000+100-AC17,R17*1000+100-S17+AG17*1000+100-AH17,W17*1000+100-X17+AB17*1000+100-AC17,W17*1000+100-X17+AG17*1000+100-AH17,AB17*1000+100-AC17+AG17*1000+100-AH17)/1000,0),"")</f>
      </c>
      <c r="D17" s="189">
        <f aca="true" t="shared" si="9" ref="D17:D35">IF(F17&lt;&gt;"",C17*1000+200-MAX(R17*1000+100-S17+W17*1000+100-X17,R17*1000+100-S17+AB17*1000+100-AC17,R17*1000+100-S17+AG17*1000+100-AH17,W17*1000+100-X17+AB17*1000+100-AC17,W17*1000+100-X17+AG17*1000+100-AH17,AB17*1000+100-AC17+AG17*1000+100-AH17),"")</f>
      </c>
      <c r="E17" s="119"/>
      <c r="F17" s="176"/>
      <c r="G17" s="177"/>
      <c r="H17" s="214"/>
      <c r="I17" s="178"/>
      <c r="J17" s="179"/>
      <c r="K17" s="179"/>
      <c r="L17" s="180"/>
      <c r="M17" s="155"/>
      <c r="N17" s="126"/>
      <c r="O17" s="182"/>
      <c r="P17" s="182"/>
      <c r="Q17" s="182"/>
      <c r="R17" s="217"/>
      <c r="S17" s="218"/>
      <c r="T17" s="182"/>
      <c r="U17" s="185"/>
      <c r="V17" s="182"/>
      <c r="W17" s="217"/>
      <c r="X17" s="218"/>
      <c r="Y17" s="182"/>
      <c r="Z17" s="185"/>
      <c r="AA17" s="182"/>
      <c r="AB17" s="217"/>
      <c r="AC17" s="218"/>
      <c r="AD17" s="182"/>
      <c r="AE17" s="182"/>
      <c r="AF17" s="182"/>
      <c r="AG17" s="183"/>
      <c r="AH17" s="184"/>
      <c r="AI17" s="124"/>
      <c r="AJ17" s="191">
        <f t="shared" si="5"/>
      </c>
      <c r="AK17" s="119"/>
      <c r="AL17" s="99"/>
      <c r="AM17" s="99"/>
      <c r="AN17" s="98"/>
    </row>
    <row r="18" spans="1:39" s="96" customFormat="1" ht="21" customHeight="1">
      <c r="A18" s="189">
        <f t="shared" si="6"/>
      </c>
      <c r="B18" s="190">
        <f t="shared" si="7"/>
      </c>
      <c r="C18" s="190">
        <f t="shared" si="8"/>
      </c>
      <c r="D18" s="189">
        <f t="shared" si="9"/>
      </c>
      <c r="E18" s="119"/>
      <c r="F18" s="176"/>
      <c r="G18" s="177"/>
      <c r="H18" s="214"/>
      <c r="I18" s="178"/>
      <c r="J18" s="179"/>
      <c r="K18" s="179"/>
      <c r="L18" s="180"/>
      <c r="M18" s="153"/>
      <c r="N18" s="126"/>
      <c r="O18" s="182"/>
      <c r="P18" s="182"/>
      <c r="Q18" s="182"/>
      <c r="R18" s="217"/>
      <c r="S18" s="218"/>
      <c r="T18" s="182"/>
      <c r="U18" s="185"/>
      <c r="V18" s="182"/>
      <c r="W18" s="217"/>
      <c r="X18" s="218"/>
      <c r="Y18" s="182"/>
      <c r="Z18" s="185"/>
      <c r="AA18" s="182"/>
      <c r="AB18" s="217"/>
      <c r="AC18" s="218"/>
      <c r="AD18" s="182"/>
      <c r="AE18" s="182"/>
      <c r="AF18" s="182"/>
      <c r="AG18" s="183"/>
      <c r="AH18" s="184"/>
      <c r="AI18" s="124"/>
      <c r="AJ18" s="191">
        <f t="shared" si="5"/>
      </c>
      <c r="AK18" s="119"/>
      <c r="AL18" s="99"/>
      <c r="AM18" s="99"/>
    </row>
    <row r="19" spans="1:39" s="96" customFormat="1" ht="21" customHeight="1">
      <c r="A19" s="189">
        <f t="shared" si="6"/>
      </c>
      <c r="B19" s="190">
        <f t="shared" si="7"/>
      </c>
      <c r="C19" s="190">
        <f t="shared" si="8"/>
      </c>
      <c r="D19" s="189">
        <f t="shared" si="9"/>
      </c>
      <c r="E19" s="119"/>
      <c r="F19" s="176"/>
      <c r="G19" s="177"/>
      <c r="H19" s="214"/>
      <c r="I19" s="178"/>
      <c r="J19" s="179"/>
      <c r="K19" s="179"/>
      <c r="L19" s="181"/>
      <c r="M19" s="156"/>
      <c r="N19" s="126"/>
      <c r="O19" s="182"/>
      <c r="P19" s="182"/>
      <c r="Q19" s="182"/>
      <c r="R19" s="217"/>
      <c r="S19" s="218"/>
      <c r="T19" s="182"/>
      <c r="U19" s="185"/>
      <c r="V19" s="182"/>
      <c r="W19" s="217"/>
      <c r="X19" s="218"/>
      <c r="Y19" s="182"/>
      <c r="Z19" s="185"/>
      <c r="AA19" s="182"/>
      <c r="AB19" s="217"/>
      <c r="AC19" s="218"/>
      <c r="AD19" s="182"/>
      <c r="AE19" s="182"/>
      <c r="AF19" s="182"/>
      <c r="AG19" s="183"/>
      <c r="AH19" s="184"/>
      <c r="AI19" s="157"/>
      <c r="AJ19" s="191">
        <f t="shared" si="5"/>
      </c>
      <c r="AK19" s="119"/>
      <c r="AL19" s="99"/>
      <c r="AM19" s="99"/>
    </row>
    <row r="20" spans="1:39" s="96" customFormat="1" ht="21" customHeight="1">
      <c r="A20" s="189">
        <f t="shared" si="6"/>
      </c>
      <c r="B20" s="190">
        <f t="shared" si="7"/>
      </c>
      <c r="C20" s="190">
        <f t="shared" si="8"/>
      </c>
      <c r="D20" s="189">
        <f t="shared" si="9"/>
      </c>
      <c r="E20" s="119"/>
      <c r="F20" s="176"/>
      <c r="G20" s="177"/>
      <c r="H20" s="214"/>
      <c r="I20" s="178"/>
      <c r="J20" s="179"/>
      <c r="K20" s="179"/>
      <c r="L20" s="180"/>
      <c r="M20" s="153"/>
      <c r="N20" s="126"/>
      <c r="O20" s="182"/>
      <c r="P20" s="182"/>
      <c r="Q20" s="182"/>
      <c r="R20" s="217"/>
      <c r="S20" s="218"/>
      <c r="T20" s="182"/>
      <c r="U20" s="185"/>
      <c r="V20" s="182"/>
      <c r="W20" s="217"/>
      <c r="X20" s="218"/>
      <c r="Y20" s="182"/>
      <c r="Z20" s="185"/>
      <c r="AA20" s="182"/>
      <c r="AB20" s="217"/>
      <c r="AC20" s="218"/>
      <c r="AD20" s="182"/>
      <c r="AE20" s="182"/>
      <c r="AF20" s="182"/>
      <c r="AG20" s="183"/>
      <c r="AH20" s="184"/>
      <c r="AI20" s="157"/>
      <c r="AJ20" s="191">
        <f t="shared" si="5"/>
      </c>
      <c r="AK20" s="119"/>
      <c r="AL20" s="99"/>
      <c r="AM20" s="99"/>
    </row>
    <row r="21" spans="1:39" s="96" customFormat="1" ht="21" customHeight="1">
      <c r="A21" s="189">
        <f t="shared" si="6"/>
      </c>
      <c r="B21" s="190">
        <f t="shared" si="7"/>
      </c>
      <c r="C21" s="190">
        <f t="shared" si="8"/>
      </c>
      <c r="D21" s="189">
        <f t="shared" si="9"/>
      </c>
      <c r="E21" s="119"/>
      <c r="F21" s="176"/>
      <c r="G21" s="177"/>
      <c r="H21" s="214"/>
      <c r="I21" s="178"/>
      <c r="J21" s="179"/>
      <c r="K21" s="179"/>
      <c r="L21" s="181"/>
      <c r="M21" s="156"/>
      <c r="N21" s="126"/>
      <c r="O21" s="182"/>
      <c r="P21" s="182"/>
      <c r="Q21" s="182"/>
      <c r="R21" s="217"/>
      <c r="S21" s="218"/>
      <c r="T21" s="182"/>
      <c r="U21" s="185"/>
      <c r="V21" s="182"/>
      <c r="W21" s="217"/>
      <c r="X21" s="218"/>
      <c r="Y21" s="182"/>
      <c r="Z21" s="185"/>
      <c r="AA21" s="182"/>
      <c r="AB21" s="217"/>
      <c r="AC21" s="218"/>
      <c r="AD21" s="182"/>
      <c r="AE21" s="182"/>
      <c r="AF21" s="182"/>
      <c r="AG21" s="183"/>
      <c r="AH21" s="184"/>
      <c r="AI21" s="157"/>
      <c r="AJ21" s="191">
        <f t="shared" si="5"/>
      </c>
      <c r="AK21" s="119"/>
      <c r="AL21" s="99"/>
      <c r="AM21" s="99"/>
    </row>
    <row r="22" spans="1:39" s="96" customFormat="1" ht="21" customHeight="1">
      <c r="A22" s="189">
        <f t="shared" si="6"/>
      </c>
      <c r="B22" s="190">
        <f t="shared" si="7"/>
      </c>
      <c r="C22" s="190">
        <f t="shared" si="8"/>
      </c>
      <c r="D22" s="189">
        <f t="shared" si="9"/>
      </c>
      <c r="E22" s="119"/>
      <c r="F22" s="176"/>
      <c r="G22" s="177"/>
      <c r="H22" s="214"/>
      <c r="I22" s="178"/>
      <c r="J22" s="179"/>
      <c r="K22" s="179"/>
      <c r="L22" s="180"/>
      <c r="M22" s="155"/>
      <c r="N22" s="126"/>
      <c r="O22" s="182"/>
      <c r="P22" s="182"/>
      <c r="Q22" s="182"/>
      <c r="R22" s="217"/>
      <c r="S22" s="218"/>
      <c r="T22" s="182"/>
      <c r="U22" s="185"/>
      <c r="V22" s="182"/>
      <c r="W22" s="217"/>
      <c r="X22" s="218"/>
      <c r="Y22" s="182"/>
      <c r="Z22" s="185"/>
      <c r="AA22" s="182"/>
      <c r="AB22" s="217"/>
      <c r="AC22" s="218"/>
      <c r="AD22" s="182"/>
      <c r="AE22" s="182"/>
      <c r="AF22" s="182"/>
      <c r="AG22" s="183"/>
      <c r="AH22" s="184"/>
      <c r="AI22" s="157"/>
      <c r="AJ22" s="191">
        <f t="shared" si="5"/>
      </c>
      <c r="AK22" s="119"/>
      <c r="AL22" s="99"/>
      <c r="AM22" s="99"/>
    </row>
    <row r="23" spans="1:39" s="96" customFormat="1" ht="21" customHeight="1">
      <c r="A23" s="189">
        <f t="shared" si="6"/>
      </c>
      <c r="B23" s="190">
        <f t="shared" si="7"/>
      </c>
      <c r="C23" s="190">
        <f t="shared" si="8"/>
      </c>
      <c r="D23" s="189">
        <f t="shared" si="9"/>
      </c>
      <c r="E23" s="119"/>
      <c r="F23" s="176"/>
      <c r="G23" s="177"/>
      <c r="H23" s="214"/>
      <c r="I23" s="178"/>
      <c r="J23" s="179"/>
      <c r="K23" s="179"/>
      <c r="L23" s="180"/>
      <c r="M23" s="153"/>
      <c r="N23" s="126"/>
      <c r="O23" s="182"/>
      <c r="P23" s="182"/>
      <c r="Q23" s="182"/>
      <c r="R23" s="217"/>
      <c r="S23" s="218"/>
      <c r="T23" s="182"/>
      <c r="U23" s="185"/>
      <c r="V23" s="182"/>
      <c r="W23" s="217"/>
      <c r="X23" s="218"/>
      <c r="Y23" s="182"/>
      <c r="Z23" s="185"/>
      <c r="AA23" s="182"/>
      <c r="AB23" s="217"/>
      <c r="AC23" s="218"/>
      <c r="AD23" s="182"/>
      <c r="AE23" s="182"/>
      <c r="AF23" s="182"/>
      <c r="AG23" s="183"/>
      <c r="AH23" s="184"/>
      <c r="AI23" s="157"/>
      <c r="AJ23" s="191">
        <f t="shared" si="5"/>
      </c>
      <c r="AK23" s="119"/>
      <c r="AL23" s="99"/>
      <c r="AM23" s="99"/>
    </row>
    <row r="24" spans="1:39" s="96" customFormat="1" ht="21" customHeight="1">
      <c r="A24" s="189">
        <f t="shared" si="6"/>
      </c>
      <c r="B24" s="190">
        <f t="shared" si="7"/>
      </c>
      <c r="C24" s="190">
        <f t="shared" si="8"/>
      </c>
      <c r="D24" s="189">
        <f t="shared" si="9"/>
      </c>
      <c r="E24" s="119"/>
      <c r="F24" s="176"/>
      <c r="G24" s="177"/>
      <c r="H24" s="214"/>
      <c r="I24" s="178"/>
      <c r="J24" s="179"/>
      <c r="K24" s="179"/>
      <c r="L24" s="180"/>
      <c r="M24" s="153"/>
      <c r="N24" s="126"/>
      <c r="O24" s="182"/>
      <c r="P24" s="182"/>
      <c r="Q24" s="182"/>
      <c r="R24" s="217"/>
      <c r="S24" s="218"/>
      <c r="T24" s="182"/>
      <c r="U24" s="185"/>
      <c r="V24" s="182"/>
      <c r="W24" s="217"/>
      <c r="X24" s="218"/>
      <c r="Y24" s="182"/>
      <c r="Z24" s="185"/>
      <c r="AA24" s="182"/>
      <c r="AB24" s="217"/>
      <c r="AC24" s="218"/>
      <c r="AD24" s="182"/>
      <c r="AE24" s="182"/>
      <c r="AF24" s="182"/>
      <c r="AG24" s="183"/>
      <c r="AH24" s="184"/>
      <c r="AI24" s="157"/>
      <c r="AJ24" s="191">
        <f t="shared" si="5"/>
      </c>
      <c r="AK24" s="119"/>
      <c r="AL24" s="99"/>
      <c r="AM24" s="99"/>
    </row>
    <row r="25" spans="1:40" s="96" customFormat="1" ht="21" customHeight="1">
      <c r="A25" s="189">
        <f t="shared" si="6"/>
      </c>
      <c r="B25" s="190">
        <f t="shared" si="7"/>
      </c>
      <c r="C25" s="190">
        <f t="shared" si="8"/>
      </c>
      <c r="D25" s="189">
        <f t="shared" si="9"/>
      </c>
      <c r="E25" s="119"/>
      <c r="F25" s="176"/>
      <c r="G25" s="177"/>
      <c r="H25" s="214"/>
      <c r="I25" s="178"/>
      <c r="J25" s="179"/>
      <c r="K25" s="179"/>
      <c r="L25" s="180"/>
      <c r="M25" s="153"/>
      <c r="N25" s="126"/>
      <c r="O25" s="182"/>
      <c r="P25" s="182"/>
      <c r="Q25" s="182"/>
      <c r="R25" s="217"/>
      <c r="S25" s="218"/>
      <c r="T25" s="182"/>
      <c r="U25" s="185"/>
      <c r="V25" s="182"/>
      <c r="W25" s="217"/>
      <c r="X25" s="218"/>
      <c r="Y25" s="182"/>
      <c r="Z25" s="185"/>
      <c r="AA25" s="182"/>
      <c r="AB25" s="217"/>
      <c r="AC25" s="218"/>
      <c r="AD25" s="182"/>
      <c r="AE25" s="182"/>
      <c r="AF25" s="182"/>
      <c r="AG25" s="183"/>
      <c r="AH25" s="184"/>
      <c r="AI25" s="157"/>
      <c r="AJ25" s="191">
        <f t="shared" si="5"/>
      </c>
      <c r="AK25" s="119"/>
      <c r="AL25" s="99"/>
      <c r="AM25" s="99"/>
      <c r="AN25" s="99"/>
    </row>
    <row r="26" spans="1:39" s="96" customFormat="1" ht="21" customHeight="1">
      <c r="A26" s="189">
        <f t="shared" si="6"/>
      </c>
      <c r="B26" s="190">
        <f t="shared" si="7"/>
      </c>
      <c r="C26" s="190">
        <f t="shared" si="8"/>
      </c>
      <c r="D26" s="189">
        <f t="shared" si="9"/>
      </c>
      <c r="E26" s="119"/>
      <c r="F26" s="176"/>
      <c r="G26" s="177"/>
      <c r="H26" s="214"/>
      <c r="I26" s="178"/>
      <c r="J26" s="179"/>
      <c r="K26" s="179"/>
      <c r="L26" s="180"/>
      <c r="M26" s="153"/>
      <c r="N26" s="126"/>
      <c r="O26" s="182"/>
      <c r="P26" s="182"/>
      <c r="Q26" s="182"/>
      <c r="R26" s="217"/>
      <c r="S26" s="218"/>
      <c r="T26" s="182"/>
      <c r="U26" s="185"/>
      <c r="V26" s="182"/>
      <c r="W26" s="217"/>
      <c r="X26" s="218"/>
      <c r="Y26" s="182"/>
      <c r="Z26" s="185"/>
      <c r="AA26" s="182"/>
      <c r="AB26" s="217"/>
      <c r="AC26" s="218"/>
      <c r="AD26" s="182"/>
      <c r="AE26" s="182"/>
      <c r="AF26" s="182"/>
      <c r="AG26" s="183"/>
      <c r="AH26" s="184"/>
      <c r="AI26" s="157"/>
      <c r="AJ26" s="191">
        <f t="shared" si="5"/>
      </c>
      <c r="AK26" s="119"/>
      <c r="AL26" s="99"/>
      <c r="AM26" s="99"/>
    </row>
    <row r="27" spans="1:39" s="96" customFormat="1" ht="21" customHeight="1">
      <c r="A27" s="189">
        <f aca="true" t="shared" si="10" ref="A27:A34">IF(F27&lt;&gt;"",RANK(AJ27,$AJ$6:$AJ$35),"")</f>
      </c>
      <c r="B27" s="190">
        <f aca="true" t="shared" si="11" ref="B27:B34">IF(F27&lt;&gt;"",IF(A27=1,$A$3+1,$A$3+1-A27),"")</f>
      </c>
      <c r="C27" s="190">
        <f aca="true" t="shared" si="12" ref="C27:C34">IF(F27&lt;&gt;"",ROUNDDOWN(MAX(R27*1000+100-S27+W27*1000+100-X27,R27*1000+100-S27+AB27*1000+100-AC27,R27*1000+100-S27+AG27*1000+100-AH27,W27*1000+100-X27+AB27*1000+100-AC27,W27*1000+100-X27+AG27*1000+100-AH27,AB27*1000+100-AC27+AG27*1000+100-AH27)/1000,0),"")</f>
      </c>
      <c r="D27" s="189">
        <f aca="true" t="shared" si="13" ref="D27:D34">IF(F27&lt;&gt;"",C27*1000+200-MAX(R27*1000+100-S27+W27*1000+100-X27,R27*1000+100-S27+AB27*1000+100-AC27,R27*1000+100-S27+AG27*1000+100-AH27,W27*1000+100-X27+AB27*1000+100-AC27,W27*1000+100-X27+AG27*1000+100-AH27,AB27*1000+100-AC27+AG27*1000+100-AH27),"")</f>
      </c>
      <c r="E27" s="119"/>
      <c r="F27" s="176"/>
      <c r="G27" s="177"/>
      <c r="H27" s="214"/>
      <c r="I27" s="178"/>
      <c r="J27" s="179"/>
      <c r="K27" s="179"/>
      <c r="L27" s="180"/>
      <c r="M27" s="153"/>
      <c r="N27" s="126"/>
      <c r="O27" s="182"/>
      <c r="P27" s="182"/>
      <c r="Q27" s="182"/>
      <c r="R27" s="217"/>
      <c r="S27" s="218"/>
      <c r="T27" s="182"/>
      <c r="U27" s="185"/>
      <c r="V27" s="182"/>
      <c r="W27" s="217"/>
      <c r="X27" s="218"/>
      <c r="Y27" s="182"/>
      <c r="Z27" s="185"/>
      <c r="AA27" s="182"/>
      <c r="AB27" s="217"/>
      <c r="AC27" s="218"/>
      <c r="AD27" s="182"/>
      <c r="AE27" s="182"/>
      <c r="AF27" s="182"/>
      <c r="AG27" s="183"/>
      <c r="AH27" s="184"/>
      <c r="AI27" s="157"/>
      <c r="AJ27" s="191">
        <f aca="true" t="shared" si="14" ref="AJ27:AJ34">IF(F27&lt;&gt;"",C27-D27/1000,"")</f>
      </c>
      <c r="AK27" s="119"/>
      <c r="AL27" s="99"/>
      <c r="AM27" s="99"/>
    </row>
    <row r="28" spans="1:39" s="96" customFormat="1" ht="21" customHeight="1">
      <c r="A28" s="189">
        <f t="shared" si="10"/>
      </c>
      <c r="B28" s="190">
        <f t="shared" si="11"/>
      </c>
      <c r="C28" s="190">
        <f t="shared" si="12"/>
      </c>
      <c r="D28" s="189">
        <f t="shared" si="13"/>
      </c>
      <c r="E28" s="119"/>
      <c r="F28" s="176"/>
      <c r="G28" s="177"/>
      <c r="H28" s="214"/>
      <c r="I28" s="178"/>
      <c r="J28" s="179"/>
      <c r="K28" s="179"/>
      <c r="L28" s="180"/>
      <c r="M28" s="153"/>
      <c r="N28" s="126"/>
      <c r="O28" s="182"/>
      <c r="P28" s="182"/>
      <c r="Q28" s="182"/>
      <c r="R28" s="217"/>
      <c r="S28" s="218"/>
      <c r="T28" s="182"/>
      <c r="U28" s="185"/>
      <c r="V28" s="182"/>
      <c r="W28" s="217"/>
      <c r="X28" s="218"/>
      <c r="Y28" s="182"/>
      <c r="Z28" s="185"/>
      <c r="AA28" s="182"/>
      <c r="AB28" s="217"/>
      <c r="AC28" s="218"/>
      <c r="AD28" s="182"/>
      <c r="AE28" s="182"/>
      <c r="AF28" s="182"/>
      <c r="AG28" s="183"/>
      <c r="AH28" s="184"/>
      <c r="AI28" s="157"/>
      <c r="AJ28" s="191">
        <f t="shared" si="14"/>
      </c>
      <c r="AK28" s="119"/>
      <c r="AL28" s="99"/>
      <c r="AM28" s="99"/>
    </row>
    <row r="29" spans="1:39" s="96" customFormat="1" ht="21" customHeight="1">
      <c r="A29" s="189">
        <f t="shared" si="10"/>
      </c>
      <c r="B29" s="190">
        <f t="shared" si="11"/>
      </c>
      <c r="C29" s="190">
        <f t="shared" si="12"/>
      </c>
      <c r="D29" s="189">
        <f t="shared" si="13"/>
      </c>
      <c r="E29" s="119"/>
      <c r="F29" s="176"/>
      <c r="G29" s="177"/>
      <c r="H29" s="214"/>
      <c r="I29" s="178"/>
      <c r="J29" s="179"/>
      <c r="K29" s="179"/>
      <c r="L29" s="180"/>
      <c r="M29" s="153"/>
      <c r="N29" s="126"/>
      <c r="O29" s="182"/>
      <c r="P29" s="182"/>
      <c r="Q29" s="182"/>
      <c r="R29" s="217"/>
      <c r="S29" s="218"/>
      <c r="T29" s="182"/>
      <c r="U29" s="185"/>
      <c r="V29" s="182"/>
      <c r="W29" s="217"/>
      <c r="X29" s="218"/>
      <c r="Y29" s="182"/>
      <c r="Z29" s="185"/>
      <c r="AA29" s="182"/>
      <c r="AB29" s="217"/>
      <c r="AC29" s="218"/>
      <c r="AD29" s="182"/>
      <c r="AE29" s="182"/>
      <c r="AF29" s="182"/>
      <c r="AG29" s="183"/>
      <c r="AH29" s="184"/>
      <c r="AI29" s="157"/>
      <c r="AJ29" s="191">
        <f t="shared" si="14"/>
      </c>
      <c r="AK29" s="119"/>
      <c r="AL29" s="99"/>
      <c r="AM29" s="99"/>
    </row>
    <row r="30" spans="1:39" s="96" customFormat="1" ht="21" customHeight="1">
      <c r="A30" s="189">
        <f t="shared" si="10"/>
      </c>
      <c r="B30" s="190">
        <f t="shared" si="11"/>
      </c>
      <c r="C30" s="190">
        <f t="shared" si="12"/>
      </c>
      <c r="D30" s="189">
        <f t="shared" si="13"/>
      </c>
      <c r="E30" s="119"/>
      <c r="F30" s="176"/>
      <c r="G30" s="177"/>
      <c r="H30" s="214"/>
      <c r="I30" s="178"/>
      <c r="J30" s="179"/>
      <c r="K30" s="179"/>
      <c r="L30" s="180"/>
      <c r="M30" s="153"/>
      <c r="N30" s="126"/>
      <c r="O30" s="182"/>
      <c r="P30" s="182"/>
      <c r="Q30" s="182"/>
      <c r="R30" s="217"/>
      <c r="S30" s="218"/>
      <c r="T30" s="182"/>
      <c r="U30" s="185"/>
      <c r="V30" s="182"/>
      <c r="W30" s="217"/>
      <c r="X30" s="218"/>
      <c r="Y30" s="182"/>
      <c r="Z30" s="185"/>
      <c r="AA30" s="182"/>
      <c r="AB30" s="217"/>
      <c r="AC30" s="218"/>
      <c r="AD30" s="182"/>
      <c r="AE30" s="182"/>
      <c r="AF30" s="182"/>
      <c r="AG30" s="183"/>
      <c r="AH30" s="184"/>
      <c r="AI30" s="157"/>
      <c r="AJ30" s="191">
        <f t="shared" si="14"/>
      </c>
      <c r="AK30" s="119"/>
      <c r="AL30" s="99"/>
      <c r="AM30" s="99"/>
    </row>
    <row r="31" spans="1:39" s="96" customFormat="1" ht="21" customHeight="1">
      <c r="A31" s="189">
        <f t="shared" si="10"/>
      </c>
      <c r="B31" s="190">
        <f t="shared" si="11"/>
      </c>
      <c r="C31" s="190">
        <f t="shared" si="12"/>
      </c>
      <c r="D31" s="189">
        <f t="shared" si="13"/>
      </c>
      <c r="E31" s="119"/>
      <c r="F31" s="176"/>
      <c r="G31" s="177"/>
      <c r="H31" s="214"/>
      <c r="I31" s="178"/>
      <c r="J31" s="179"/>
      <c r="K31" s="179"/>
      <c r="L31" s="180"/>
      <c r="M31" s="153"/>
      <c r="N31" s="126"/>
      <c r="O31" s="182"/>
      <c r="P31" s="182"/>
      <c r="Q31" s="182"/>
      <c r="R31" s="217"/>
      <c r="S31" s="218"/>
      <c r="T31" s="182"/>
      <c r="U31" s="185"/>
      <c r="V31" s="182"/>
      <c r="W31" s="217"/>
      <c r="X31" s="218"/>
      <c r="Y31" s="182"/>
      <c r="Z31" s="185"/>
      <c r="AA31" s="182"/>
      <c r="AB31" s="217"/>
      <c r="AC31" s="218"/>
      <c r="AD31" s="182"/>
      <c r="AE31" s="182"/>
      <c r="AF31" s="182"/>
      <c r="AG31" s="183"/>
      <c r="AH31" s="184"/>
      <c r="AI31" s="157"/>
      <c r="AJ31" s="191">
        <f t="shared" si="14"/>
      </c>
      <c r="AK31" s="119"/>
      <c r="AL31" s="99"/>
      <c r="AM31" s="99"/>
    </row>
    <row r="32" spans="1:39" s="96" customFormat="1" ht="21" customHeight="1">
      <c r="A32" s="189">
        <f t="shared" si="10"/>
      </c>
      <c r="B32" s="190">
        <f t="shared" si="11"/>
      </c>
      <c r="C32" s="190">
        <f t="shared" si="12"/>
      </c>
      <c r="D32" s="189">
        <f t="shared" si="13"/>
      </c>
      <c r="E32" s="119"/>
      <c r="F32" s="176"/>
      <c r="G32" s="177"/>
      <c r="H32" s="214"/>
      <c r="I32" s="178"/>
      <c r="J32" s="179"/>
      <c r="K32" s="179"/>
      <c r="L32" s="180"/>
      <c r="M32" s="153"/>
      <c r="N32" s="126"/>
      <c r="O32" s="182"/>
      <c r="P32" s="182"/>
      <c r="Q32" s="182"/>
      <c r="R32" s="217"/>
      <c r="S32" s="218"/>
      <c r="T32" s="182"/>
      <c r="U32" s="185"/>
      <c r="V32" s="182"/>
      <c r="W32" s="217"/>
      <c r="X32" s="218"/>
      <c r="Y32" s="182"/>
      <c r="Z32" s="185"/>
      <c r="AA32" s="182"/>
      <c r="AB32" s="217"/>
      <c r="AC32" s="218"/>
      <c r="AD32" s="182"/>
      <c r="AE32" s="182"/>
      <c r="AF32" s="182"/>
      <c r="AG32" s="183"/>
      <c r="AH32" s="184"/>
      <c r="AI32" s="157"/>
      <c r="AJ32" s="191">
        <f t="shared" si="14"/>
      </c>
      <c r="AK32" s="119"/>
      <c r="AL32" s="99"/>
      <c r="AM32" s="99"/>
    </row>
    <row r="33" spans="1:39" s="96" customFormat="1" ht="21" customHeight="1">
      <c r="A33" s="189">
        <f t="shared" si="10"/>
      </c>
      <c r="B33" s="190">
        <f t="shared" si="11"/>
      </c>
      <c r="C33" s="190">
        <f t="shared" si="12"/>
      </c>
      <c r="D33" s="189">
        <f t="shared" si="13"/>
      </c>
      <c r="E33" s="119"/>
      <c r="F33" s="176"/>
      <c r="G33" s="177"/>
      <c r="H33" s="214"/>
      <c r="I33" s="178"/>
      <c r="J33" s="179"/>
      <c r="K33" s="179"/>
      <c r="L33" s="180"/>
      <c r="M33" s="153"/>
      <c r="N33" s="126"/>
      <c r="O33" s="182"/>
      <c r="P33" s="182"/>
      <c r="Q33" s="182"/>
      <c r="R33" s="217"/>
      <c r="S33" s="218"/>
      <c r="T33" s="182"/>
      <c r="U33" s="185"/>
      <c r="V33" s="182"/>
      <c r="W33" s="217"/>
      <c r="X33" s="218"/>
      <c r="Y33" s="182"/>
      <c r="Z33" s="185"/>
      <c r="AA33" s="182"/>
      <c r="AB33" s="217"/>
      <c r="AC33" s="218"/>
      <c r="AD33" s="182"/>
      <c r="AE33" s="182"/>
      <c r="AF33" s="182"/>
      <c r="AG33" s="183"/>
      <c r="AH33" s="184"/>
      <c r="AI33" s="157"/>
      <c r="AJ33" s="191">
        <f t="shared" si="14"/>
      </c>
      <c r="AK33" s="119"/>
      <c r="AL33" s="99"/>
      <c r="AM33" s="99"/>
    </row>
    <row r="34" spans="1:39" s="96" customFormat="1" ht="21" customHeight="1">
      <c r="A34" s="189">
        <f t="shared" si="10"/>
      </c>
      <c r="B34" s="190">
        <f t="shared" si="11"/>
      </c>
      <c r="C34" s="190">
        <f t="shared" si="12"/>
      </c>
      <c r="D34" s="189">
        <f t="shared" si="13"/>
      </c>
      <c r="E34" s="119"/>
      <c r="F34" s="176"/>
      <c r="G34" s="177"/>
      <c r="H34" s="214"/>
      <c r="I34" s="178"/>
      <c r="J34" s="179"/>
      <c r="K34" s="179"/>
      <c r="L34" s="180"/>
      <c r="M34" s="153"/>
      <c r="N34" s="126"/>
      <c r="O34" s="182"/>
      <c r="P34" s="182"/>
      <c r="Q34" s="182"/>
      <c r="R34" s="217"/>
      <c r="S34" s="218"/>
      <c r="T34" s="182"/>
      <c r="U34" s="185"/>
      <c r="V34" s="182"/>
      <c r="W34" s="217"/>
      <c r="X34" s="218"/>
      <c r="Y34" s="182"/>
      <c r="Z34" s="185"/>
      <c r="AA34" s="182"/>
      <c r="AB34" s="217"/>
      <c r="AC34" s="218"/>
      <c r="AD34" s="182"/>
      <c r="AE34" s="182"/>
      <c r="AF34" s="182"/>
      <c r="AG34" s="183"/>
      <c r="AH34" s="184"/>
      <c r="AI34" s="157"/>
      <c r="AJ34" s="191">
        <f t="shared" si="14"/>
      </c>
      <c r="AK34" s="119"/>
      <c r="AL34" s="99"/>
      <c r="AM34" s="99"/>
    </row>
    <row r="35" spans="1:38" s="96" customFormat="1" ht="21" customHeight="1">
      <c r="A35" s="189">
        <f t="shared" si="6"/>
      </c>
      <c r="B35" s="190">
        <f t="shared" si="7"/>
      </c>
      <c r="C35" s="190">
        <f t="shared" si="8"/>
      </c>
      <c r="D35" s="189">
        <f t="shared" si="9"/>
      </c>
      <c r="E35" s="119"/>
      <c r="F35" s="176"/>
      <c r="G35" s="177"/>
      <c r="H35" s="214"/>
      <c r="I35" s="178"/>
      <c r="J35" s="179"/>
      <c r="K35" s="179"/>
      <c r="L35" s="180"/>
      <c r="M35" s="155"/>
      <c r="N35" s="126"/>
      <c r="O35" s="182"/>
      <c r="P35" s="182"/>
      <c r="Q35" s="182"/>
      <c r="R35" s="217"/>
      <c r="S35" s="218"/>
      <c r="T35" s="182"/>
      <c r="U35" s="185"/>
      <c r="V35" s="182"/>
      <c r="W35" s="217"/>
      <c r="X35" s="218"/>
      <c r="Y35" s="182"/>
      <c r="Z35" s="185"/>
      <c r="AA35" s="182"/>
      <c r="AB35" s="217"/>
      <c r="AC35" s="218"/>
      <c r="AD35" s="182"/>
      <c r="AE35" s="182"/>
      <c r="AF35" s="182"/>
      <c r="AG35" s="183"/>
      <c r="AH35" s="184"/>
      <c r="AI35" s="157"/>
      <c r="AJ35" s="191">
        <f t="shared" si="5"/>
      </c>
      <c r="AK35" s="119"/>
      <c r="AL35" s="188">
        <f>IF(F35&lt;&gt;"",C35-D35/1000,"")</f>
      </c>
    </row>
    <row r="36" spans="1:37" s="96" customFormat="1" ht="21" customHeight="1">
      <c r="A36" s="172"/>
      <c r="B36" s="159"/>
      <c r="C36" s="159"/>
      <c r="D36" s="158"/>
      <c r="E36" s="119"/>
      <c r="F36" s="160"/>
      <c r="G36" s="161"/>
      <c r="H36" s="162"/>
      <c r="I36" s="162"/>
      <c r="J36" s="163"/>
      <c r="K36" s="163"/>
      <c r="L36" s="155"/>
      <c r="M36" s="155"/>
      <c r="N36" s="126"/>
      <c r="O36" s="164"/>
      <c r="P36" s="164"/>
      <c r="Q36" s="164"/>
      <c r="R36" s="159"/>
      <c r="S36" s="165"/>
      <c r="T36" s="164"/>
      <c r="U36" s="166"/>
      <c r="V36" s="164"/>
      <c r="W36" s="159"/>
      <c r="X36" s="165"/>
      <c r="Y36" s="164"/>
      <c r="Z36" s="166"/>
      <c r="AA36" s="164"/>
      <c r="AB36" s="159"/>
      <c r="AC36" s="165"/>
      <c r="AD36" s="164"/>
      <c r="AE36" s="164"/>
      <c r="AF36" s="164"/>
      <c r="AG36" s="159"/>
      <c r="AH36" s="165"/>
      <c r="AI36" s="157"/>
      <c r="AJ36" s="167"/>
      <c r="AK36" s="119"/>
    </row>
    <row r="37" spans="1:37" ht="11.25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</row>
    <row r="38" spans="1:37" ht="11.2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</row>
    <row r="39" spans="1:22" ht="11.2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</row>
    <row r="40" spans="1:22" ht="11.2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</row>
    <row r="41" spans="1:22" ht="11.25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</row>
    <row r="42" spans="1:22" ht="11.2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</row>
    <row r="43" spans="1:22" ht="11.25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</row>
    <row r="44" spans="1:22" ht="11.2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</row>
    <row r="45" spans="1:22" ht="11.2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</row>
    <row r="46" spans="1:22" ht="11.2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</row>
    <row r="47" spans="1:22" ht="11.2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</row>
    <row r="48" spans="1:22" ht="11.2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</row>
    <row r="49" spans="1:22" ht="11.2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</row>
    <row r="50" spans="1:22" ht="11.2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</row>
    <row r="51" spans="1:22" ht="11.2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</row>
    <row r="52" spans="1:22" ht="11.2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</row>
    <row r="53" spans="1:22" ht="11.2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</row>
    <row r="54" spans="1:22" ht="11.2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</row>
    <row r="55" spans="1:22" ht="11.2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</row>
    <row r="56" spans="1:22" ht="11.2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</row>
    <row r="57" spans="1:22" ht="11.2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</row>
    <row r="58" spans="1:22" ht="11.2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</row>
    <row r="59" spans="1:22" ht="11.2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</row>
    <row r="60" spans="1:22" ht="11.2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</row>
    <row r="61" spans="1:22" ht="11.2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</row>
    <row r="62" spans="1:22" ht="11.2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</row>
    <row r="63" spans="1:22" ht="11.2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</row>
  </sheetData>
  <sheetProtection sheet="1" objects="1" scenarios="1" selectLockedCells="1"/>
  <mergeCells count="8">
    <mergeCell ref="AG4:AH4"/>
    <mergeCell ref="A1:C1"/>
    <mergeCell ref="D1:F1"/>
    <mergeCell ref="A4:D4"/>
    <mergeCell ref="R4:S4"/>
    <mergeCell ref="W4:X4"/>
    <mergeCell ref="AB4:AC4"/>
    <mergeCell ref="G1:T1"/>
  </mergeCells>
  <dataValidations count="3">
    <dataValidation type="whole" allowBlank="1" showInputMessage="1" showErrorMessage="1" errorTitle="Numéro de Licence" error="Valeur incorrecte" sqref="H6:H35">
      <formula1>0</formula1>
      <formula2>9999</formula2>
    </dataValidation>
    <dataValidation type="list" allowBlank="1" showDropDown="1" showInputMessage="1" showErrorMessage="1" errorTitle="Choix entre Junior et Sénior" error="Le caractère saisi ne peut être que 'J' ou 'S'" sqref="I6:I35">
      <formula1>"J,S,j,s"</formula1>
    </dataValidation>
    <dataValidation type="decimal" operator="greaterThanOrEqual" allowBlank="1" showInputMessage="1" showErrorMessage="1" errorTitle="Points obtenus" error="Valeur incorrecte" sqref="O6:AH35">
      <formula1>0</formula1>
    </dataValidation>
  </dataValidations>
  <printOptions horizontalCentered="1" verticalCentered="1"/>
  <pageMargins left="0.31496062992125984" right="0.31496062992125984" top="0.5905511811023623" bottom="0.3937007874015748" header="0.31496062992125984" footer="0.31496062992125984"/>
  <pageSetup fitToHeight="1" fitToWidth="1" horizontalDpi="300" verticalDpi="3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3"/>
  <sheetViews>
    <sheetView showGridLines="0" zoomScale="70" zoomScaleNormal="70" zoomScalePageLayoutView="0" workbookViewId="0" topLeftCell="A1">
      <selection activeCell="J19" sqref="J19"/>
    </sheetView>
  </sheetViews>
  <sheetFormatPr defaultColWidth="9.00390625" defaultRowHeight="12.75"/>
  <cols>
    <col min="1" max="1" width="10.00390625" style="92" customWidth="1"/>
    <col min="2" max="2" width="12.7109375" style="92" customWidth="1"/>
    <col min="3" max="3" width="12.28125" style="92" customWidth="1"/>
    <col min="4" max="4" width="10.57421875" style="92" customWidth="1"/>
    <col min="5" max="5" width="8.00390625" style="92" customWidth="1"/>
    <col min="6" max="7" width="19.7109375" style="92" customWidth="1"/>
    <col min="8" max="8" width="10.8515625" style="92" bestFit="1" customWidth="1"/>
    <col min="9" max="9" width="7.00390625" style="92" customWidth="1"/>
    <col min="10" max="10" width="7.7109375" style="92" bestFit="1" customWidth="1"/>
    <col min="11" max="11" width="7.7109375" style="92" customWidth="1"/>
    <col min="12" max="12" width="13.00390625" style="92" customWidth="1"/>
    <col min="13" max="13" width="4.421875" style="92" customWidth="1"/>
    <col min="14" max="14" width="3.00390625" style="92" customWidth="1"/>
    <col min="15" max="15" width="6.28125" style="92" customWidth="1"/>
    <col min="16" max="16" width="7.57421875" style="92" customWidth="1"/>
    <col min="17" max="17" width="6.7109375" style="92" customWidth="1"/>
    <col min="18" max="18" width="7.57421875" style="92" customWidth="1"/>
    <col min="19" max="19" width="6.57421875" style="92" bestFit="1" customWidth="1"/>
    <col min="20" max="20" width="7.57421875" style="92" customWidth="1"/>
    <col min="21" max="37" width="9.00390625" style="92" customWidth="1"/>
    <col min="38" max="40" width="9.00390625" style="92" hidden="1" customWidth="1"/>
    <col min="41" max="16384" width="9.00390625" style="92" customWidth="1"/>
  </cols>
  <sheetData>
    <row r="1" spans="1:42" ht="32.25" thickBot="1">
      <c r="A1" s="351" t="s">
        <v>36</v>
      </c>
      <c r="B1" s="356"/>
      <c r="C1" s="357"/>
      <c r="D1" s="358" t="str">
        <f>'Fiche résultats'!D1:F1</f>
        <v>M  </v>
      </c>
      <c r="E1" s="359"/>
      <c r="F1" s="360"/>
      <c r="G1" s="351" t="s">
        <v>72</v>
      </c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3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354" t="s">
        <v>73</v>
      </c>
      <c r="AM1" s="355"/>
      <c r="AN1" s="355"/>
      <c r="AO1" s="114"/>
      <c r="AP1" s="114"/>
    </row>
    <row r="2" spans="1:42" ht="18.75" customHeight="1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355"/>
      <c r="AM2" s="355"/>
      <c r="AN2" s="355"/>
      <c r="AO2" s="114"/>
      <c r="AP2" s="114"/>
    </row>
    <row r="3" spans="1:42" s="96" customFormat="1" ht="26.25" customHeight="1">
      <c r="A3" s="117">
        <f>IF('Fiche résultats'!A$3&gt;0,'Fiche résultats'!A$3,"")</f>
      </c>
      <c r="B3" s="118" t="s">
        <v>40</v>
      </c>
      <c r="C3" s="119"/>
      <c r="D3" s="120"/>
      <c r="E3" s="121"/>
      <c r="F3" s="122"/>
      <c r="G3" s="123"/>
      <c r="H3" s="124"/>
      <c r="I3" s="124"/>
      <c r="J3" s="119"/>
      <c r="K3" s="119"/>
      <c r="L3" s="125"/>
      <c r="M3" s="125"/>
      <c r="N3" s="126"/>
      <c r="O3" s="119"/>
      <c r="P3" s="127"/>
      <c r="Q3" s="119"/>
      <c r="R3" s="119"/>
      <c r="S3" s="127"/>
      <c r="T3" s="119"/>
      <c r="U3" s="127"/>
      <c r="V3" s="119"/>
      <c r="W3" s="119"/>
      <c r="X3" s="127"/>
      <c r="Y3" s="119"/>
      <c r="Z3" s="127"/>
      <c r="AA3" s="119"/>
      <c r="AB3" s="119"/>
      <c r="AC3" s="127"/>
      <c r="AD3" s="119"/>
      <c r="AE3" s="119"/>
      <c r="AF3" s="119"/>
      <c r="AG3" s="119"/>
      <c r="AH3" s="119"/>
      <c r="AI3" s="119"/>
      <c r="AJ3" s="119"/>
      <c r="AK3" s="119"/>
      <c r="AL3" s="355"/>
      <c r="AM3" s="355"/>
      <c r="AN3" s="355"/>
      <c r="AO3" s="119"/>
      <c r="AP3" s="119"/>
    </row>
    <row r="4" spans="1:42" s="96" customFormat="1" ht="21" customHeight="1">
      <c r="A4" s="344" t="s">
        <v>41</v>
      </c>
      <c r="B4" s="344"/>
      <c r="C4" s="344"/>
      <c r="D4" s="344"/>
      <c r="E4" s="119"/>
      <c r="F4" s="128"/>
      <c r="G4" s="119"/>
      <c r="H4" s="124"/>
      <c r="I4" s="124"/>
      <c r="J4" s="119"/>
      <c r="K4" s="119"/>
      <c r="L4" s="125"/>
      <c r="M4" s="125"/>
      <c r="N4" s="126"/>
      <c r="O4" s="129"/>
      <c r="P4" s="129"/>
      <c r="Q4" s="129"/>
      <c r="R4" s="345" t="s">
        <v>42</v>
      </c>
      <c r="S4" s="346"/>
      <c r="T4" s="129"/>
      <c r="U4" s="129"/>
      <c r="V4" s="129"/>
      <c r="W4" s="347" t="s">
        <v>43</v>
      </c>
      <c r="X4" s="348"/>
      <c r="Y4" s="129"/>
      <c r="Z4" s="129"/>
      <c r="AA4" s="129"/>
      <c r="AB4" s="349" t="s">
        <v>44</v>
      </c>
      <c r="AC4" s="350"/>
      <c r="AD4" s="129"/>
      <c r="AE4" s="129"/>
      <c r="AF4" s="129"/>
      <c r="AG4" s="336" t="s">
        <v>45</v>
      </c>
      <c r="AH4" s="337"/>
      <c r="AI4" s="119"/>
      <c r="AJ4" s="130" t="s">
        <v>46</v>
      </c>
      <c r="AK4" s="119"/>
      <c r="AL4" s="355"/>
      <c r="AM4" s="355"/>
      <c r="AN4" s="355"/>
      <c r="AO4" s="119"/>
      <c r="AP4" s="119"/>
    </row>
    <row r="5" spans="1:42" s="97" customFormat="1" ht="21" customHeight="1">
      <c r="A5" s="131" t="s">
        <v>47</v>
      </c>
      <c r="B5" s="132" t="s">
        <v>37</v>
      </c>
      <c r="C5" s="133" t="s">
        <v>48</v>
      </c>
      <c r="D5" s="132" t="s">
        <v>49</v>
      </c>
      <c r="E5" s="124"/>
      <c r="F5" s="134" t="s">
        <v>50</v>
      </c>
      <c r="G5" s="134" t="s">
        <v>51</v>
      </c>
      <c r="H5" s="135" t="s">
        <v>52</v>
      </c>
      <c r="I5" s="170" t="s">
        <v>53</v>
      </c>
      <c r="J5" s="135" t="s">
        <v>54</v>
      </c>
      <c r="K5" s="135" t="s">
        <v>38</v>
      </c>
      <c r="L5" s="136" t="s">
        <v>55</v>
      </c>
      <c r="M5" s="137"/>
      <c r="N5" s="126"/>
      <c r="O5" s="138" t="s">
        <v>48</v>
      </c>
      <c r="P5" s="139" t="s">
        <v>49</v>
      </c>
      <c r="Q5" s="138" t="s">
        <v>56</v>
      </c>
      <c r="R5" s="140" t="s">
        <v>48</v>
      </c>
      <c r="S5" s="141" t="s">
        <v>49</v>
      </c>
      <c r="T5" s="142" t="s">
        <v>48</v>
      </c>
      <c r="U5" s="143" t="s">
        <v>49</v>
      </c>
      <c r="V5" s="142" t="s">
        <v>56</v>
      </c>
      <c r="W5" s="144" t="s">
        <v>48</v>
      </c>
      <c r="X5" s="145" t="s">
        <v>49</v>
      </c>
      <c r="Y5" s="146" t="s">
        <v>48</v>
      </c>
      <c r="Z5" s="147" t="s">
        <v>49</v>
      </c>
      <c r="AA5" s="146" t="s">
        <v>56</v>
      </c>
      <c r="AB5" s="148" t="s">
        <v>48</v>
      </c>
      <c r="AC5" s="149" t="s">
        <v>49</v>
      </c>
      <c r="AD5" s="150" t="s">
        <v>48</v>
      </c>
      <c r="AE5" s="150" t="s">
        <v>49</v>
      </c>
      <c r="AF5" s="150" t="s">
        <v>56</v>
      </c>
      <c r="AG5" s="151" t="s">
        <v>48</v>
      </c>
      <c r="AH5" s="151" t="s">
        <v>49</v>
      </c>
      <c r="AI5" s="124"/>
      <c r="AJ5" s="130" t="s">
        <v>57</v>
      </c>
      <c r="AK5" s="119"/>
      <c r="AL5" s="209" t="s">
        <v>76</v>
      </c>
      <c r="AM5" s="174" t="s">
        <v>71</v>
      </c>
      <c r="AN5" s="210" t="s">
        <v>74</v>
      </c>
      <c r="AO5" s="124"/>
      <c r="AP5" s="124"/>
    </row>
    <row r="6" spans="1:42" s="96" customFormat="1" ht="21" customHeight="1">
      <c r="A6" s="152">
        <f>IF(INDEX('Fiche résultats'!A$6:A$35,$AM6,1)&lt;&gt;"",INDEX('Fiche résultats'!A$6:A$35,$AM6,1),"")</f>
      </c>
      <c r="B6" s="152">
        <f>IF($A6&lt;&gt;"",INDEX('Fiche résultats'!B$6:B$35,$AM6,1),"")</f>
      </c>
      <c r="C6" s="152">
        <f>IF($A6&lt;&gt;"",INDEX('Fiche résultats'!C$6:C$35,$AM6,1),"")</f>
      </c>
      <c r="D6" s="152">
        <f>IF($A6&lt;&gt;"",INDEX('Fiche résultats'!D$6:D$35,$AM6,1),"")</f>
      </c>
      <c r="E6" s="119"/>
      <c r="F6" s="171">
        <f>IF(INDEX('Fiche résultats'!F$6:F$35,$AM6,1)&lt;&gt;"",INDEX('Fiche résultats'!F$6:F$35,$AM6,1),"")</f>
      </c>
      <c r="G6" s="171">
        <f>IF(INDEX('Fiche résultats'!G$6:G$35,$AM6,1)&lt;&gt;"",INDEX('Fiche résultats'!G$6:G$35,$AM6,1),"")</f>
      </c>
      <c r="H6" s="215">
        <f>IF(INDEX('Fiche résultats'!H$6:H$35,$AM6,1)&lt;&gt;"",INDEX('Fiche résultats'!H$6:H$35,$AM6,1),"")</f>
      </c>
      <c r="I6" s="152">
        <f>IF(INDEX('Fiche résultats'!I$6:I$35,$AM6,1)&lt;&gt;"",INDEX('Fiche résultats'!I$6:I$35,$AM6,1),"")</f>
      </c>
      <c r="J6" s="152">
        <f>IF(INDEX('Fiche résultats'!J$6:J$35,$AM6,1)&lt;&gt;"",INDEX('Fiche résultats'!J$6:J$35,$AM6,1),"")</f>
      </c>
      <c r="K6" s="152">
        <f>IF(INDEX('Fiche résultats'!K$6:K$35,$AM6,1)&lt;&gt;"",INDEX('Fiche résultats'!K$6:K$35,$AM6,1),"")</f>
      </c>
      <c r="L6" s="152">
        <f>IF(INDEX('Fiche résultats'!L$6:L$35,$AM6,1)&lt;&gt;"",INDEX('Fiche résultats'!L$6:L$35,$AM6,1),"")</f>
      </c>
      <c r="M6" s="153"/>
      <c r="N6" s="126"/>
      <c r="O6" s="173">
        <f>IF(INDEX('Fiche résultats'!O$6:O$35,$AM6,1)&lt;&gt;"",INDEX('Fiche résultats'!O$6:O$35,$AM6,1),"")</f>
      </c>
      <c r="P6" s="173">
        <f>IF(INDEX('Fiche résultats'!P$6:P$35,$AM6,1)&lt;&gt;"",INDEX('Fiche résultats'!P$6:P$35,$AM6,1),"")</f>
      </c>
      <c r="Q6" s="173">
        <f>IF(INDEX('Fiche résultats'!Q$6:Q$35,$AM6,1)&lt;&gt;"",INDEX('Fiche résultats'!Q$6:Q$35,$AM6,1),"")</f>
      </c>
      <c r="R6" s="173">
        <f>IF(INDEX('Fiche résultats'!R$6:R$35,$AM6,1)&lt;&gt;"",INDEX('Fiche résultats'!R$6:R$35,$AM6,1),"")</f>
      </c>
      <c r="S6" s="173">
        <f>IF(INDEX('Fiche résultats'!S$6:S$35,$AM6,1)&lt;&gt;"",INDEX('Fiche résultats'!S$6:S$35,$AM6,1),"")</f>
      </c>
      <c r="T6" s="173">
        <f>IF(INDEX('Fiche résultats'!T$6:T$35,$AM6,1)&lt;&gt;"",INDEX('Fiche résultats'!T$6:T$35,$AM6,1),"")</f>
      </c>
      <c r="U6" s="173">
        <f>IF(INDEX('Fiche résultats'!U$6:U$35,$AM6,1)&lt;&gt;"",INDEX('Fiche résultats'!U$6:U$35,$AM6,1),"")</f>
      </c>
      <c r="V6" s="173">
        <f>IF(INDEX('Fiche résultats'!V$6:V$35,$AM6,1)&lt;&gt;"",INDEX('Fiche résultats'!V$6:V$35,$AM6,1),"")</f>
      </c>
      <c r="W6" s="173">
        <f>IF(INDEX('Fiche résultats'!W$6:W$35,$AM6,1)&lt;&gt;"",INDEX('Fiche résultats'!W$6:W$35,$AM6,1),"")</f>
      </c>
      <c r="X6" s="173">
        <f>IF(INDEX('Fiche résultats'!X$6:X$35,$AM6,1)&lt;&gt;"",INDEX('Fiche résultats'!X$6:X$35,$AM6,1),"")</f>
      </c>
      <c r="Y6" s="173">
        <f>IF(INDEX('Fiche résultats'!Y$6:Y$35,$AM6,1)&lt;&gt;"",INDEX('Fiche résultats'!Y$6:Y$35,$AM6,1),"")</f>
      </c>
      <c r="Z6" s="173">
        <f>IF(INDEX('Fiche résultats'!Z$6:Z$35,$AM6,1)&lt;&gt;"",INDEX('Fiche résultats'!Z$6:Z$35,$AM6,1),"")</f>
      </c>
      <c r="AA6" s="173">
        <f>IF(INDEX('Fiche résultats'!AA$6:AA$35,$AM6,1)&lt;&gt;"",INDEX('Fiche résultats'!AA$6:AA$35,$AM6,1),"")</f>
      </c>
      <c r="AB6" s="173">
        <f>IF(INDEX('Fiche résultats'!AB$6:AB$35,$AM6,1)&lt;&gt;"",INDEX('Fiche résultats'!AB$6:AB$35,$AM6,1),"")</f>
      </c>
      <c r="AC6" s="173">
        <f>IF(INDEX('Fiche résultats'!AC$6:AC$35,$AM6,1)&lt;&gt;"",INDEX('Fiche résultats'!AC$6:AC$35,$AM6,1),"")</f>
      </c>
      <c r="AD6" s="173">
        <f>IF(INDEX('Fiche résultats'!AD$6:AD$35,$AM6,1)&lt;&gt;"",INDEX('Fiche résultats'!AD$6:AD$35,$AM6,1),"")</f>
      </c>
      <c r="AE6" s="173">
        <f>IF(INDEX('Fiche résultats'!AE$6:AE$35,$AM6,1)&lt;&gt;"",INDEX('Fiche résultats'!AE$6:AE$35,$AM6,1),"")</f>
      </c>
      <c r="AF6" s="173">
        <f>IF(INDEX('Fiche résultats'!AF$6:AF$35,$AM6,1)&lt;&gt;"",INDEX('Fiche résultats'!AF$6:AF$35,$AM6,1),"")</f>
      </c>
      <c r="AG6" s="173">
        <f>IF(INDEX('Fiche résultats'!AG$6:AG$35,$AM6,1)&lt;&gt;"",INDEX('Fiche résultats'!AG$6:AG$35,$AM6,1),"")</f>
      </c>
      <c r="AH6" s="173">
        <f>IF(INDEX('Fiche résultats'!AH$6:AH$35,$AM6,1)&lt;&gt;"",INDEX('Fiche résultats'!AH$6:AH$35,$AM6,1),"")</f>
      </c>
      <c r="AI6" s="124"/>
      <c r="AJ6" s="154">
        <f>IF($A6&lt;&gt;"",INDEX('Fiche résultats'!AJ$6:AJ$35,$AM6,1),"")</f>
      </c>
      <c r="AK6" s="119"/>
      <c r="AL6" s="192">
        <f>IF('Fiche résultats'!A6&lt;&gt;"",'Fiche résultats'!A6+COUNTIF('Fiche résultats'!A6:A$35,'Fiche résultats'!A6)-1,AL$36)</f>
        <v>1</v>
      </c>
      <c r="AM6" s="175">
        <f aca="true" t="shared" si="0" ref="AM6:AM35">MATCH(AN6,AL$6:AL$36,0)</f>
        <v>1</v>
      </c>
      <c r="AN6" s="211">
        <v>1</v>
      </c>
      <c r="AO6" s="157"/>
      <c r="AP6" s="119"/>
    </row>
    <row r="7" spans="1:42" s="96" customFormat="1" ht="21" customHeight="1">
      <c r="A7" s="152">
        <f>IF(INDEX('Fiche résultats'!A$6:A$35,$AM7,1)&lt;&gt;"",INDEX('Fiche résultats'!A$6:A$35,$AM7,1),"")</f>
      </c>
      <c r="B7" s="152">
        <f>IF($A7&lt;&gt;"",INDEX('Fiche résultats'!B$6:B$35,$AM7,1),"")</f>
      </c>
      <c r="C7" s="152">
        <f>IF($A7&lt;&gt;"",INDEX('Fiche résultats'!C$6:C$35,$AM7,1),"")</f>
      </c>
      <c r="D7" s="152">
        <f>IF($A7&lt;&gt;"",INDEX('Fiche résultats'!D$6:D$35,$AM7,1),"")</f>
      </c>
      <c r="E7" s="119"/>
      <c r="F7" s="171">
        <f>IF(INDEX('Fiche résultats'!F$6:F$35,$AM7,1)&lt;&gt;"",INDEX('Fiche résultats'!F$6:F$35,$AM7,1),"")</f>
      </c>
      <c r="G7" s="171">
        <f>IF(INDEX('Fiche résultats'!G$6:G$35,$AM7,1)&lt;&gt;"",INDEX('Fiche résultats'!G$6:G$35,$AM7,1),"")</f>
      </c>
      <c r="H7" s="215">
        <f>IF(INDEX('Fiche résultats'!H$6:H$35,$AM7,1)&lt;&gt;"",INDEX('Fiche résultats'!H$6:H$35,$AM7,1),"")</f>
      </c>
      <c r="I7" s="152">
        <f>IF(INDEX('Fiche résultats'!I$6:I$35,$AM7,1)&lt;&gt;"",INDEX('Fiche résultats'!I$6:I$35,$AM7,1),"")</f>
      </c>
      <c r="J7" s="152">
        <f>IF(INDEX('Fiche résultats'!J$6:J$35,$AM7,1)&lt;&gt;"",INDEX('Fiche résultats'!J$6:J$35,$AM7,1),"")</f>
      </c>
      <c r="K7" s="152">
        <f>IF(INDEX('Fiche résultats'!K$6:K$35,$AM7,1)&lt;&gt;"",INDEX('Fiche résultats'!K$6:K$35,$AM7,1),"")</f>
      </c>
      <c r="L7" s="152">
        <f>IF(INDEX('Fiche résultats'!L$6:L$35,$AM7,1)&lt;&gt;"",INDEX('Fiche résultats'!L$6:L$35,$AM7,1),"")</f>
      </c>
      <c r="M7" s="153"/>
      <c r="N7" s="126"/>
      <c r="O7" s="173">
        <f>IF(INDEX('Fiche résultats'!O$6:O$35,$AM7,1)&lt;&gt;"",INDEX('Fiche résultats'!O$6:O$35,$AM7,1),"")</f>
      </c>
      <c r="P7" s="173">
        <f>IF(INDEX('Fiche résultats'!P$6:P$35,$AM7,1)&lt;&gt;"",INDEX('Fiche résultats'!P$6:P$35,$AM7,1),"")</f>
      </c>
      <c r="Q7" s="173">
        <f>IF(INDEX('Fiche résultats'!Q$6:Q$35,$AM7,1)&lt;&gt;"",INDEX('Fiche résultats'!Q$6:Q$35,$AM7,1),"")</f>
      </c>
      <c r="R7" s="173">
        <f>IF(INDEX('Fiche résultats'!R$6:R$35,$AM7,1)&lt;&gt;"",INDEX('Fiche résultats'!R$6:R$35,$AM7,1),"")</f>
      </c>
      <c r="S7" s="173">
        <f>IF(INDEX('Fiche résultats'!S$6:S$35,$AM7,1)&lt;&gt;"",INDEX('Fiche résultats'!S$6:S$35,$AM7,1),"")</f>
      </c>
      <c r="T7" s="173">
        <f>IF(INDEX('Fiche résultats'!T$6:T$35,$AM7,1)&lt;&gt;"",INDEX('Fiche résultats'!T$6:T$35,$AM7,1),"")</f>
      </c>
      <c r="U7" s="173">
        <f>IF(INDEX('Fiche résultats'!U$6:U$35,$AM7,1)&lt;&gt;"",INDEX('Fiche résultats'!U$6:U$35,$AM7,1),"")</f>
      </c>
      <c r="V7" s="173">
        <f>IF(INDEX('Fiche résultats'!V$6:V$35,$AM7,1)&lt;&gt;"",INDEX('Fiche résultats'!V$6:V$35,$AM7,1),"")</f>
      </c>
      <c r="W7" s="173">
        <f>IF(INDEX('Fiche résultats'!W$6:W$35,$AM7,1)&lt;&gt;"",INDEX('Fiche résultats'!W$6:W$35,$AM7,1),"")</f>
      </c>
      <c r="X7" s="173">
        <f>IF(INDEX('Fiche résultats'!X$6:X$35,$AM7,1)&lt;&gt;"",INDEX('Fiche résultats'!X$6:X$35,$AM7,1),"")</f>
      </c>
      <c r="Y7" s="173">
        <f>IF(INDEX('Fiche résultats'!Y$6:Y$35,$AM7,1)&lt;&gt;"",INDEX('Fiche résultats'!Y$6:Y$35,$AM7,1),"")</f>
      </c>
      <c r="Z7" s="173">
        <f>IF(INDEX('Fiche résultats'!Z$6:Z$35,$AM7,1)&lt;&gt;"",INDEX('Fiche résultats'!Z$6:Z$35,$AM7,1),"")</f>
      </c>
      <c r="AA7" s="173">
        <f>IF(INDEX('Fiche résultats'!AA$6:AA$35,$AM7,1)&lt;&gt;"",INDEX('Fiche résultats'!AA$6:AA$35,$AM7,1),"")</f>
      </c>
      <c r="AB7" s="173">
        <f>IF(INDEX('Fiche résultats'!AB$6:AB$35,$AM7,1)&lt;&gt;"",INDEX('Fiche résultats'!AB$6:AB$35,$AM7,1),"")</f>
      </c>
      <c r="AC7" s="173">
        <f>IF(INDEX('Fiche résultats'!AC$6:AC$35,$AM7,1)&lt;&gt;"",INDEX('Fiche résultats'!AC$6:AC$35,$AM7,1),"")</f>
      </c>
      <c r="AD7" s="173">
        <f>IF(INDEX('Fiche résultats'!AD$6:AD$35,$AM7,1)&lt;&gt;"",INDEX('Fiche résultats'!AD$6:AD$35,$AM7,1),"")</f>
      </c>
      <c r="AE7" s="173">
        <f>IF(INDEX('Fiche résultats'!AE$6:AE$35,$AM7,1)&lt;&gt;"",INDEX('Fiche résultats'!AE$6:AE$35,$AM7,1),"")</f>
      </c>
      <c r="AF7" s="173">
        <f>IF(INDEX('Fiche résultats'!AF$6:AF$35,$AM7,1)&lt;&gt;"",INDEX('Fiche résultats'!AF$6:AF$35,$AM7,1),"")</f>
      </c>
      <c r="AG7" s="173">
        <f>IF(INDEX('Fiche résultats'!AG$6:AG$35,$AM7,1)&lt;&gt;"",INDEX('Fiche résultats'!AG$6:AG$35,$AM7,1),"")</f>
      </c>
      <c r="AH7" s="173">
        <f>IF(INDEX('Fiche résultats'!AH$6:AH$35,$AM7,1)&lt;&gt;"",INDEX('Fiche résultats'!AH$6:AH$35,$AM7,1),"")</f>
      </c>
      <c r="AI7" s="124"/>
      <c r="AJ7" s="154">
        <f>IF($A7&lt;&gt;"",INDEX('Fiche résultats'!AJ$6:AJ$35,$AM7,1),"")</f>
      </c>
      <c r="AK7" s="119"/>
      <c r="AL7" s="192">
        <f>IF('Fiche résultats'!A7&lt;&gt;"",'Fiche résultats'!A7+COUNTIF('Fiche résultats'!A7:A$35,'Fiche résultats'!A7)-1,AL$36)</f>
        <v>1</v>
      </c>
      <c r="AM7" s="175">
        <f t="shared" si="0"/>
        <v>1</v>
      </c>
      <c r="AN7" s="212">
        <f aca="true" t="shared" si="1" ref="AN7:AN26">IF(AN6+1&lt;AL$36,AN6+1,AL$36)</f>
        <v>1</v>
      </c>
      <c r="AO7" s="157"/>
      <c r="AP7" s="119"/>
    </row>
    <row r="8" spans="1:42" s="96" customFormat="1" ht="21" customHeight="1">
      <c r="A8" s="152">
        <f>IF(INDEX('Fiche résultats'!A$6:A$35,$AM8,1)&lt;&gt;"",INDEX('Fiche résultats'!A$6:A$35,$AM8,1),"")</f>
      </c>
      <c r="B8" s="152">
        <f>IF($A8&lt;&gt;"",INDEX('Fiche résultats'!B$6:B$35,$AM8,1),"")</f>
      </c>
      <c r="C8" s="152">
        <f>IF($A8&lt;&gt;"",INDEX('Fiche résultats'!C$6:C$35,$AM8,1),"")</f>
      </c>
      <c r="D8" s="152">
        <f>IF($A8&lt;&gt;"",INDEX('Fiche résultats'!D$6:D$35,$AM8,1),"")</f>
      </c>
      <c r="E8" s="119"/>
      <c r="F8" s="171">
        <f>IF(INDEX('Fiche résultats'!F$6:F$35,$AM8,1)&lt;&gt;"",INDEX('Fiche résultats'!F$6:F$35,$AM8,1),"")</f>
      </c>
      <c r="G8" s="171">
        <f>IF(INDEX('Fiche résultats'!G$6:G$35,$AM8,1)&lt;&gt;"",INDEX('Fiche résultats'!G$6:G$35,$AM8,1),"")</f>
      </c>
      <c r="H8" s="215">
        <f>IF(INDEX('Fiche résultats'!H$6:H$35,$AM8,1)&lt;&gt;"",INDEX('Fiche résultats'!H$6:H$35,$AM8,1),"")</f>
      </c>
      <c r="I8" s="152">
        <f>IF(INDEX('Fiche résultats'!I$6:I$35,$AM8,1)&lt;&gt;"",INDEX('Fiche résultats'!I$6:I$35,$AM8,1),"")</f>
      </c>
      <c r="J8" s="152">
        <f>IF(INDEX('Fiche résultats'!J$6:J$35,$AM8,1)&lt;&gt;"",INDEX('Fiche résultats'!J$6:J$35,$AM8,1),"")</f>
      </c>
      <c r="K8" s="152">
        <f>IF(INDEX('Fiche résultats'!K$6:K$35,$AM8,1)&lt;&gt;"",INDEX('Fiche résultats'!K$6:K$35,$AM8,1),"")</f>
      </c>
      <c r="L8" s="152">
        <f>IF(INDEX('Fiche résultats'!L$6:L$35,$AM8,1)&lt;&gt;"",INDEX('Fiche résultats'!L$6:L$35,$AM8,1),"")</f>
      </c>
      <c r="M8" s="153"/>
      <c r="N8" s="126"/>
      <c r="O8" s="173">
        <f>IF(INDEX('Fiche résultats'!O$6:O$35,$AM8,1)&lt;&gt;"",INDEX('Fiche résultats'!O$6:O$35,$AM8,1),"")</f>
      </c>
      <c r="P8" s="173">
        <f>IF(INDEX('Fiche résultats'!P$6:P$35,$AM8,1)&lt;&gt;"",INDEX('Fiche résultats'!P$6:P$35,$AM8,1),"")</f>
      </c>
      <c r="Q8" s="173">
        <f>IF(INDEX('Fiche résultats'!Q$6:Q$35,$AM8,1)&lt;&gt;"",INDEX('Fiche résultats'!Q$6:Q$35,$AM8,1),"")</f>
      </c>
      <c r="R8" s="173">
        <f>IF(INDEX('Fiche résultats'!R$6:R$35,$AM8,1)&lt;&gt;"",INDEX('Fiche résultats'!R$6:R$35,$AM8,1),"")</f>
      </c>
      <c r="S8" s="173">
        <f>IF(INDEX('Fiche résultats'!S$6:S$35,$AM8,1)&lt;&gt;"",INDEX('Fiche résultats'!S$6:S$35,$AM8,1),"")</f>
      </c>
      <c r="T8" s="173">
        <f>IF(INDEX('Fiche résultats'!T$6:T$35,$AM8,1)&lt;&gt;"",INDEX('Fiche résultats'!T$6:T$35,$AM8,1),"")</f>
      </c>
      <c r="U8" s="173">
        <f>IF(INDEX('Fiche résultats'!U$6:U$35,$AM8,1)&lt;&gt;"",INDEX('Fiche résultats'!U$6:U$35,$AM8,1),"")</f>
      </c>
      <c r="V8" s="173">
        <f>IF(INDEX('Fiche résultats'!V$6:V$35,$AM8,1)&lt;&gt;"",INDEX('Fiche résultats'!V$6:V$35,$AM8,1),"")</f>
      </c>
      <c r="W8" s="173">
        <f>IF(INDEX('Fiche résultats'!W$6:W$35,$AM8,1)&lt;&gt;"",INDEX('Fiche résultats'!W$6:W$35,$AM8,1),"")</f>
      </c>
      <c r="X8" s="173">
        <f>IF(INDEX('Fiche résultats'!X$6:X$35,$AM8,1)&lt;&gt;"",INDEX('Fiche résultats'!X$6:X$35,$AM8,1),"")</f>
      </c>
      <c r="Y8" s="173">
        <f>IF(INDEX('Fiche résultats'!Y$6:Y$35,$AM8,1)&lt;&gt;"",INDEX('Fiche résultats'!Y$6:Y$35,$AM8,1),"")</f>
      </c>
      <c r="Z8" s="173">
        <f>IF(INDEX('Fiche résultats'!Z$6:Z$35,$AM8,1)&lt;&gt;"",INDEX('Fiche résultats'!Z$6:Z$35,$AM8,1),"")</f>
      </c>
      <c r="AA8" s="173">
        <f>IF(INDEX('Fiche résultats'!AA$6:AA$35,$AM8,1)&lt;&gt;"",INDEX('Fiche résultats'!AA$6:AA$35,$AM8,1),"")</f>
      </c>
      <c r="AB8" s="173">
        <f>IF(INDEX('Fiche résultats'!AB$6:AB$35,$AM8,1)&lt;&gt;"",INDEX('Fiche résultats'!AB$6:AB$35,$AM8,1),"")</f>
      </c>
      <c r="AC8" s="173">
        <f>IF(INDEX('Fiche résultats'!AC$6:AC$35,$AM8,1)&lt;&gt;"",INDEX('Fiche résultats'!AC$6:AC$35,$AM8,1),"")</f>
      </c>
      <c r="AD8" s="173">
        <f>IF(INDEX('Fiche résultats'!AD$6:AD$35,$AM8,1)&lt;&gt;"",INDEX('Fiche résultats'!AD$6:AD$35,$AM8,1),"")</f>
      </c>
      <c r="AE8" s="173">
        <f>IF(INDEX('Fiche résultats'!AE$6:AE$35,$AM8,1)&lt;&gt;"",INDEX('Fiche résultats'!AE$6:AE$35,$AM8,1),"")</f>
      </c>
      <c r="AF8" s="173">
        <f>IF(INDEX('Fiche résultats'!AF$6:AF$35,$AM8,1)&lt;&gt;"",INDEX('Fiche résultats'!AF$6:AF$35,$AM8,1),"")</f>
      </c>
      <c r="AG8" s="173">
        <f>IF(INDEX('Fiche résultats'!AG$6:AG$35,$AM8,1)&lt;&gt;"",INDEX('Fiche résultats'!AG$6:AG$35,$AM8,1),"")</f>
      </c>
      <c r="AH8" s="173">
        <f>IF(INDEX('Fiche résultats'!AH$6:AH$35,$AM8,1)&lt;&gt;"",INDEX('Fiche résultats'!AH$6:AH$35,$AM8,1),"")</f>
      </c>
      <c r="AI8" s="124"/>
      <c r="AJ8" s="154">
        <f>IF($A8&lt;&gt;"",INDEX('Fiche résultats'!AJ$6:AJ$35,$AM8,1),"")</f>
      </c>
      <c r="AK8" s="119"/>
      <c r="AL8" s="192">
        <f>IF('Fiche résultats'!A8&lt;&gt;"",'Fiche résultats'!A8+COUNTIF('Fiche résultats'!A8:A$35,'Fiche résultats'!A8)-1,AL$36)</f>
        <v>1</v>
      </c>
      <c r="AM8" s="175">
        <f t="shared" si="0"/>
        <v>1</v>
      </c>
      <c r="AN8" s="212">
        <f t="shared" si="1"/>
        <v>1</v>
      </c>
      <c r="AO8" s="157"/>
      <c r="AP8" s="119"/>
    </row>
    <row r="9" spans="1:42" s="96" customFormat="1" ht="21" customHeight="1">
      <c r="A9" s="152">
        <f>IF(INDEX('Fiche résultats'!A$6:A$35,$AM9,1)&lt;&gt;"",INDEX('Fiche résultats'!A$6:A$35,$AM9,1),"")</f>
      </c>
      <c r="B9" s="152">
        <f>IF($A9&lt;&gt;"",INDEX('Fiche résultats'!B$6:B$35,$AM9,1),"")</f>
      </c>
      <c r="C9" s="152">
        <f>IF($A9&lt;&gt;"",INDEX('Fiche résultats'!C$6:C$35,$AM9,1),"")</f>
      </c>
      <c r="D9" s="152">
        <f>IF($A9&lt;&gt;"",INDEX('Fiche résultats'!D$6:D$35,$AM9,1),"")</f>
      </c>
      <c r="E9" s="119"/>
      <c r="F9" s="171">
        <f>IF(INDEX('Fiche résultats'!F$6:F$35,$AM9,1)&lt;&gt;"",INDEX('Fiche résultats'!F$6:F$35,$AM9,1),"")</f>
      </c>
      <c r="G9" s="171">
        <f>IF(INDEX('Fiche résultats'!G$6:G$35,$AM9,1)&lt;&gt;"",INDEX('Fiche résultats'!G$6:G$35,$AM9,1),"")</f>
      </c>
      <c r="H9" s="215">
        <f>IF(INDEX('Fiche résultats'!H$6:H$35,$AM9,1)&lt;&gt;"",INDEX('Fiche résultats'!H$6:H$35,$AM9,1),"")</f>
      </c>
      <c r="I9" s="152">
        <f>IF(INDEX('Fiche résultats'!I$6:I$35,$AM9,1)&lt;&gt;"",INDEX('Fiche résultats'!I$6:I$35,$AM9,1),"")</f>
      </c>
      <c r="J9" s="152">
        <f>IF(INDEX('Fiche résultats'!J$6:J$35,$AM9,1)&lt;&gt;"",INDEX('Fiche résultats'!J$6:J$35,$AM9,1),"")</f>
      </c>
      <c r="K9" s="152">
        <f>IF(INDEX('Fiche résultats'!K$6:K$35,$AM9,1)&lt;&gt;"",INDEX('Fiche résultats'!K$6:K$35,$AM9,1),"")</f>
      </c>
      <c r="L9" s="152">
        <f>IF(INDEX('Fiche résultats'!L$6:L$35,$AM9,1)&lt;&gt;"",INDEX('Fiche résultats'!L$6:L$35,$AM9,1),"")</f>
      </c>
      <c r="M9" s="153"/>
      <c r="N9" s="126"/>
      <c r="O9" s="173">
        <f>IF(INDEX('Fiche résultats'!O$6:O$35,$AM9,1)&lt;&gt;"",INDEX('Fiche résultats'!O$6:O$35,$AM9,1),"")</f>
      </c>
      <c r="P9" s="173">
        <f>IF(INDEX('Fiche résultats'!P$6:P$35,$AM9,1)&lt;&gt;"",INDEX('Fiche résultats'!P$6:P$35,$AM9,1),"")</f>
      </c>
      <c r="Q9" s="173">
        <f>IF(INDEX('Fiche résultats'!Q$6:Q$35,$AM9,1)&lt;&gt;"",INDEX('Fiche résultats'!Q$6:Q$35,$AM9,1),"")</f>
      </c>
      <c r="R9" s="173">
        <f>IF(INDEX('Fiche résultats'!R$6:R$35,$AM9,1)&lt;&gt;"",INDEX('Fiche résultats'!R$6:R$35,$AM9,1),"")</f>
      </c>
      <c r="S9" s="173">
        <f>IF(INDEX('Fiche résultats'!S$6:S$35,$AM9,1)&lt;&gt;"",INDEX('Fiche résultats'!S$6:S$35,$AM9,1),"")</f>
      </c>
      <c r="T9" s="173">
        <f>IF(INDEX('Fiche résultats'!T$6:T$35,$AM9,1)&lt;&gt;"",INDEX('Fiche résultats'!T$6:T$35,$AM9,1),"")</f>
      </c>
      <c r="U9" s="173">
        <f>IF(INDEX('Fiche résultats'!U$6:U$35,$AM9,1)&lt;&gt;"",INDEX('Fiche résultats'!U$6:U$35,$AM9,1),"")</f>
      </c>
      <c r="V9" s="173">
        <f>IF(INDEX('Fiche résultats'!V$6:V$35,$AM9,1)&lt;&gt;"",INDEX('Fiche résultats'!V$6:V$35,$AM9,1),"")</f>
      </c>
      <c r="W9" s="173">
        <f>IF(INDEX('Fiche résultats'!W$6:W$35,$AM9,1)&lt;&gt;"",INDEX('Fiche résultats'!W$6:W$35,$AM9,1),"")</f>
      </c>
      <c r="X9" s="173">
        <f>IF(INDEX('Fiche résultats'!X$6:X$35,$AM9,1)&lt;&gt;"",INDEX('Fiche résultats'!X$6:X$35,$AM9,1),"")</f>
      </c>
      <c r="Y9" s="173">
        <f>IF(INDEX('Fiche résultats'!Y$6:Y$35,$AM9,1)&lt;&gt;"",INDEX('Fiche résultats'!Y$6:Y$35,$AM9,1),"")</f>
      </c>
      <c r="Z9" s="173">
        <f>IF(INDEX('Fiche résultats'!Z$6:Z$35,$AM9,1)&lt;&gt;"",INDEX('Fiche résultats'!Z$6:Z$35,$AM9,1),"")</f>
      </c>
      <c r="AA9" s="173">
        <f>IF(INDEX('Fiche résultats'!AA$6:AA$35,$AM9,1)&lt;&gt;"",INDEX('Fiche résultats'!AA$6:AA$35,$AM9,1),"")</f>
      </c>
      <c r="AB9" s="173">
        <f>IF(INDEX('Fiche résultats'!AB$6:AB$35,$AM9,1)&lt;&gt;"",INDEX('Fiche résultats'!AB$6:AB$35,$AM9,1),"")</f>
      </c>
      <c r="AC9" s="173">
        <f>IF(INDEX('Fiche résultats'!AC$6:AC$35,$AM9,1)&lt;&gt;"",INDEX('Fiche résultats'!AC$6:AC$35,$AM9,1),"")</f>
      </c>
      <c r="AD9" s="173">
        <f>IF(INDEX('Fiche résultats'!AD$6:AD$35,$AM9,1)&lt;&gt;"",INDEX('Fiche résultats'!AD$6:AD$35,$AM9,1),"")</f>
      </c>
      <c r="AE9" s="173">
        <f>IF(INDEX('Fiche résultats'!AE$6:AE$35,$AM9,1)&lt;&gt;"",INDEX('Fiche résultats'!AE$6:AE$35,$AM9,1),"")</f>
      </c>
      <c r="AF9" s="173">
        <f>IF(INDEX('Fiche résultats'!AF$6:AF$35,$AM9,1)&lt;&gt;"",INDEX('Fiche résultats'!AF$6:AF$35,$AM9,1),"")</f>
      </c>
      <c r="AG9" s="173">
        <f>IF(INDEX('Fiche résultats'!AG$6:AG$35,$AM9,1)&lt;&gt;"",INDEX('Fiche résultats'!AG$6:AG$35,$AM9,1),"")</f>
      </c>
      <c r="AH9" s="173">
        <f>IF(INDEX('Fiche résultats'!AH$6:AH$35,$AM9,1)&lt;&gt;"",INDEX('Fiche résultats'!AH$6:AH$35,$AM9,1),"")</f>
      </c>
      <c r="AI9" s="124"/>
      <c r="AJ9" s="154">
        <f>IF($A9&lt;&gt;"",INDEX('Fiche résultats'!AJ$6:AJ$35,$AM9,1),"")</f>
      </c>
      <c r="AK9" s="119"/>
      <c r="AL9" s="192">
        <f>IF('Fiche résultats'!A9&lt;&gt;"",'Fiche résultats'!A9+COUNTIF('Fiche résultats'!A9:A$35,'Fiche résultats'!A9)-1,AL$36)</f>
        <v>1</v>
      </c>
      <c r="AM9" s="175">
        <f t="shared" si="0"/>
        <v>1</v>
      </c>
      <c r="AN9" s="212">
        <f t="shared" si="1"/>
        <v>1</v>
      </c>
      <c r="AO9" s="157"/>
      <c r="AP9" s="119"/>
    </row>
    <row r="10" spans="1:42" s="96" customFormat="1" ht="21" customHeight="1">
      <c r="A10" s="152">
        <f>IF(INDEX('Fiche résultats'!A$6:A$35,$AM10,1)&lt;&gt;"",INDEX('Fiche résultats'!A$6:A$35,$AM10,1),"")</f>
      </c>
      <c r="B10" s="152">
        <f>IF($A10&lt;&gt;"",INDEX('Fiche résultats'!B$6:B$35,$AM10,1),"")</f>
      </c>
      <c r="C10" s="152">
        <f>IF($A10&lt;&gt;"",INDEX('Fiche résultats'!C$6:C$35,$AM10,1),"")</f>
      </c>
      <c r="D10" s="152">
        <f>IF($A10&lt;&gt;"",INDEX('Fiche résultats'!D$6:D$35,$AM10,1),"")</f>
      </c>
      <c r="E10" s="119"/>
      <c r="F10" s="171">
        <f>IF(INDEX('Fiche résultats'!F$6:F$35,$AM10,1)&lt;&gt;"",INDEX('Fiche résultats'!F$6:F$35,$AM10,1),"")</f>
      </c>
      <c r="G10" s="171">
        <f>IF(INDEX('Fiche résultats'!G$6:G$35,$AM10,1)&lt;&gt;"",INDEX('Fiche résultats'!G$6:G$35,$AM10,1),"")</f>
      </c>
      <c r="H10" s="215">
        <f>IF(INDEX('Fiche résultats'!H$6:H$35,$AM10,1)&lt;&gt;"",INDEX('Fiche résultats'!H$6:H$35,$AM10,1),"")</f>
      </c>
      <c r="I10" s="152">
        <f>IF(INDEX('Fiche résultats'!I$6:I$35,$AM10,1)&lt;&gt;"",INDEX('Fiche résultats'!I$6:I$35,$AM10,1),"")</f>
      </c>
      <c r="J10" s="152">
        <f>IF(INDEX('Fiche résultats'!J$6:J$35,$AM10,1)&lt;&gt;"",INDEX('Fiche résultats'!J$6:J$35,$AM10,1),"")</f>
      </c>
      <c r="K10" s="152">
        <f>IF(INDEX('Fiche résultats'!K$6:K$35,$AM10,1)&lt;&gt;"",INDEX('Fiche résultats'!K$6:K$35,$AM10,1),"")</f>
      </c>
      <c r="L10" s="152">
        <f>IF(INDEX('Fiche résultats'!L$6:L$35,$AM10,1)&lt;&gt;"",INDEX('Fiche résultats'!L$6:L$35,$AM10,1),"")</f>
      </c>
      <c r="M10" s="153"/>
      <c r="N10" s="126"/>
      <c r="O10" s="173">
        <f>IF(INDEX('Fiche résultats'!O$6:O$35,$AM10,1)&lt;&gt;"",INDEX('Fiche résultats'!O$6:O$35,$AM10,1),"")</f>
      </c>
      <c r="P10" s="173">
        <f>IF(INDEX('Fiche résultats'!P$6:P$35,$AM10,1)&lt;&gt;"",INDEX('Fiche résultats'!P$6:P$35,$AM10,1),"")</f>
      </c>
      <c r="Q10" s="173">
        <f>IF(INDEX('Fiche résultats'!Q$6:Q$35,$AM10,1)&lt;&gt;"",INDEX('Fiche résultats'!Q$6:Q$35,$AM10,1),"")</f>
      </c>
      <c r="R10" s="173">
        <f>IF(INDEX('Fiche résultats'!R$6:R$35,$AM10,1)&lt;&gt;"",INDEX('Fiche résultats'!R$6:R$35,$AM10,1),"")</f>
      </c>
      <c r="S10" s="173">
        <f>IF(INDEX('Fiche résultats'!S$6:S$35,$AM10,1)&lt;&gt;"",INDEX('Fiche résultats'!S$6:S$35,$AM10,1),"")</f>
      </c>
      <c r="T10" s="173">
        <f>IF(INDEX('Fiche résultats'!T$6:T$35,$AM10,1)&lt;&gt;"",INDEX('Fiche résultats'!T$6:T$35,$AM10,1),"")</f>
      </c>
      <c r="U10" s="173">
        <f>IF(INDEX('Fiche résultats'!U$6:U$35,$AM10,1)&lt;&gt;"",INDEX('Fiche résultats'!U$6:U$35,$AM10,1),"")</f>
      </c>
      <c r="V10" s="173">
        <f>IF(INDEX('Fiche résultats'!V$6:V$35,$AM10,1)&lt;&gt;"",INDEX('Fiche résultats'!V$6:V$35,$AM10,1),"")</f>
      </c>
      <c r="W10" s="173">
        <f>IF(INDEX('Fiche résultats'!W$6:W$35,$AM10,1)&lt;&gt;"",INDEX('Fiche résultats'!W$6:W$35,$AM10,1),"")</f>
      </c>
      <c r="X10" s="173">
        <f>IF(INDEX('Fiche résultats'!X$6:X$35,$AM10,1)&lt;&gt;"",INDEX('Fiche résultats'!X$6:X$35,$AM10,1),"")</f>
      </c>
      <c r="Y10" s="173">
        <f>IF(INDEX('Fiche résultats'!Y$6:Y$35,$AM10,1)&lt;&gt;"",INDEX('Fiche résultats'!Y$6:Y$35,$AM10,1),"")</f>
      </c>
      <c r="Z10" s="173">
        <f>IF(INDEX('Fiche résultats'!Z$6:Z$35,$AM10,1)&lt;&gt;"",INDEX('Fiche résultats'!Z$6:Z$35,$AM10,1),"")</f>
      </c>
      <c r="AA10" s="173">
        <f>IF(INDEX('Fiche résultats'!AA$6:AA$35,$AM10,1)&lt;&gt;"",INDEX('Fiche résultats'!AA$6:AA$35,$AM10,1),"")</f>
      </c>
      <c r="AB10" s="173">
        <f>IF(INDEX('Fiche résultats'!AB$6:AB$35,$AM10,1)&lt;&gt;"",INDEX('Fiche résultats'!AB$6:AB$35,$AM10,1),"")</f>
      </c>
      <c r="AC10" s="173">
        <f>IF(INDEX('Fiche résultats'!AC$6:AC$35,$AM10,1)&lt;&gt;"",INDEX('Fiche résultats'!AC$6:AC$35,$AM10,1),"")</f>
      </c>
      <c r="AD10" s="173">
        <f>IF(INDEX('Fiche résultats'!AD$6:AD$35,$AM10,1)&lt;&gt;"",INDEX('Fiche résultats'!AD$6:AD$35,$AM10,1),"")</f>
      </c>
      <c r="AE10" s="173">
        <f>IF(INDEX('Fiche résultats'!AE$6:AE$35,$AM10,1)&lt;&gt;"",INDEX('Fiche résultats'!AE$6:AE$35,$AM10,1),"")</f>
      </c>
      <c r="AF10" s="173">
        <f>IF(INDEX('Fiche résultats'!AF$6:AF$35,$AM10,1)&lt;&gt;"",INDEX('Fiche résultats'!AF$6:AF$35,$AM10,1),"")</f>
      </c>
      <c r="AG10" s="173">
        <f>IF(INDEX('Fiche résultats'!AG$6:AG$35,$AM10,1)&lt;&gt;"",INDEX('Fiche résultats'!AG$6:AG$35,$AM10,1),"")</f>
      </c>
      <c r="AH10" s="173">
        <f>IF(INDEX('Fiche résultats'!AH$6:AH$35,$AM10,1)&lt;&gt;"",INDEX('Fiche résultats'!AH$6:AH$35,$AM10,1),"")</f>
      </c>
      <c r="AI10" s="124"/>
      <c r="AJ10" s="154">
        <f>IF($A10&lt;&gt;"",INDEX('Fiche résultats'!AJ$6:AJ$35,$AM10,1),"")</f>
      </c>
      <c r="AK10" s="119"/>
      <c r="AL10" s="192">
        <f>IF('Fiche résultats'!A10&lt;&gt;"",'Fiche résultats'!A10+COUNTIF('Fiche résultats'!A10:A$35,'Fiche résultats'!A10)-1,AL$36)</f>
        <v>1</v>
      </c>
      <c r="AM10" s="175">
        <f t="shared" si="0"/>
        <v>1</v>
      </c>
      <c r="AN10" s="212">
        <f t="shared" si="1"/>
        <v>1</v>
      </c>
      <c r="AO10" s="157"/>
      <c r="AP10" s="119"/>
    </row>
    <row r="11" spans="1:42" s="96" customFormat="1" ht="21" customHeight="1">
      <c r="A11" s="152">
        <f>IF(INDEX('Fiche résultats'!A$6:A$35,$AM11,1)&lt;&gt;"",INDEX('Fiche résultats'!A$6:A$35,$AM11,1),"")</f>
      </c>
      <c r="B11" s="152">
        <f>IF($A11&lt;&gt;"",INDEX('Fiche résultats'!B$6:B$35,$AM11,1),"")</f>
      </c>
      <c r="C11" s="152">
        <f>IF($A11&lt;&gt;"",INDEX('Fiche résultats'!C$6:C$35,$AM11,1),"")</f>
      </c>
      <c r="D11" s="152">
        <f>IF($A11&lt;&gt;"",INDEX('Fiche résultats'!D$6:D$35,$AM11,1),"")</f>
      </c>
      <c r="E11" s="119"/>
      <c r="F11" s="171">
        <f>IF(INDEX('Fiche résultats'!F$6:F$35,$AM11,1)&lt;&gt;"",INDEX('Fiche résultats'!F$6:F$35,$AM11,1),"")</f>
      </c>
      <c r="G11" s="171">
        <f>IF(INDEX('Fiche résultats'!G$6:G$35,$AM11,1)&lt;&gt;"",INDEX('Fiche résultats'!G$6:G$35,$AM11,1),"")</f>
      </c>
      <c r="H11" s="215">
        <f>IF(INDEX('Fiche résultats'!H$6:H$35,$AM11,1)&lt;&gt;"",INDEX('Fiche résultats'!H$6:H$35,$AM11,1),"")</f>
      </c>
      <c r="I11" s="152">
        <f>IF(INDEX('Fiche résultats'!I$6:I$35,$AM11,1)&lt;&gt;"",INDEX('Fiche résultats'!I$6:I$35,$AM11,1),"")</f>
      </c>
      <c r="J11" s="152">
        <f>IF(INDEX('Fiche résultats'!J$6:J$35,$AM11,1)&lt;&gt;"",INDEX('Fiche résultats'!J$6:J$35,$AM11,1),"")</f>
      </c>
      <c r="K11" s="152">
        <f>IF(INDEX('Fiche résultats'!K$6:K$35,$AM11,1)&lt;&gt;"",INDEX('Fiche résultats'!K$6:K$35,$AM11,1),"")</f>
      </c>
      <c r="L11" s="152">
        <f>IF(INDEX('Fiche résultats'!L$6:L$35,$AM11,1)&lt;&gt;"",INDEX('Fiche résultats'!L$6:L$35,$AM11,1),"")</f>
      </c>
      <c r="M11" s="153"/>
      <c r="N11" s="126"/>
      <c r="O11" s="173">
        <f>IF(INDEX('Fiche résultats'!O$6:O$35,$AM11,1)&lt;&gt;"",INDEX('Fiche résultats'!O$6:O$35,$AM11,1),"")</f>
      </c>
      <c r="P11" s="173">
        <f>IF(INDEX('Fiche résultats'!P$6:P$35,$AM11,1)&lt;&gt;"",INDEX('Fiche résultats'!P$6:P$35,$AM11,1),"")</f>
      </c>
      <c r="Q11" s="173">
        <f>IF(INDEX('Fiche résultats'!Q$6:Q$35,$AM11,1)&lt;&gt;"",INDEX('Fiche résultats'!Q$6:Q$35,$AM11,1),"")</f>
      </c>
      <c r="R11" s="173">
        <f>IF(INDEX('Fiche résultats'!R$6:R$35,$AM11,1)&lt;&gt;"",INDEX('Fiche résultats'!R$6:R$35,$AM11,1),"")</f>
      </c>
      <c r="S11" s="173">
        <f>IF(INDEX('Fiche résultats'!S$6:S$35,$AM11,1)&lt;&gt;"",INDEX('Fiche résultats'!S$6:S$35,$AM11,1),"")</f>
      </c>
      <c r="T11" s="173">
        <f>IF(INDEX('Fiche résultats'!T$6:T$35,$AM11,1)&lt;&gt;"",INDEX('Fiche résultats'!T$6:T$35,$AM11,1),"")</f>
      </c>
      <c r="U11" s="173">
        <f>IF(INDEX('Fiche résultats'!U$6:U$35,$AM11,1)&lt;&gt;"",INDEX('Fiche résultats'!U$6:U$35,$AM11,1),"")</f>
      </c>
      <c r="V11" s="173">
        <f>IF(INDEX('Fiche résultats'!V$6:V$35,$AM11,1)&lt;&gt;"",INDEX('Fiche résultats'!V$6:V$35,$AM11,1),"")</f>
      </c>
      <c r="W11" s="173">
        <f>IF(INDEX('Fiche résultats'!W$6:W$35,$AM11,1)&lt;&gt;"",INDEX('Fiche résultats'!W$6:W$35,$AM11,1),"")</f>
      </c>
      <c r="X11" s="173">
        <f>IF(INDEX('Fiche résultats'!X$6:X$35,$AM11,1)&lt;&gt;"",INDEX('Fiche résultats'!X$6:X$35,$AM11,1),"")</f>
      </c>
      <c r="Y11" s="173">
        <f>IF(INDEX('Fiche résultats'!Y$6:Y$35,$AM11,1)&lt;&gt;"",INDEX('Fiche résultats'!Y$6:Y$35,$AM11,1),"")</f>
      </c>
      <c r="Z11" s="173">
        <f>IF(INDEX('Fiche résultats'!Z$6:Z$35,$AM11,1)&lt;&gt;"",INDEX('Fiche résultats'!Z$6:Z$35,$AM11,1),"")</f>
      </c>
      <c r="AA11" s="173">
        <f>IF(INDEX('Fiche résultats'!AA$6:AA$35,$AM11,1)&lt;&gt;"",INDEX('Fiche résultats'!AA$6:AA$35,$AM11,1),"")</f>
      </c>
      <c r="AB11" s="173">
        <f>IF(INDEX('Fiche résultats'!AB$6:AB$35,$AM11,1)&lt;&gt;"",INDEX('Fiche résultats'!AB$6:AB$35,$AM11,1),"")</f>
      </c>
      <c r="AC11" s="173">
        <f>IF(INDEX('Fiche résultats'!AC$6:AC$35,$AM11,1)&lt;&gt;"",INDEX('Fiche résultats'!AC$6:AC$35,$AM11,1),"")</f>
      </c>
      <c r="AD11" s="173">
        <f>IF(INDEX('Fiche résultats'!AD$6:AD$35,$AM11,1)&lt;&gt;"",INDEX('Fiche résultats'!AD$6:AD$35,$AM11,1),"")</f>
      </c>
      <c r="AE11" s="173">
        <f>IF(INDEX('Fiche résultats'!AE$6:AE$35,$AM11,1)&lt;&gt;"",INDEX('Fiche résultats'!AE$6:AE$35,$AM11,1),"")</f>
      </c>
      <c r="AF11" s="173">
        <f>IF(INDEX('Fiche résultats'!AF$6:AF$35,$AM11,1)&lt;&gt;"",INDEX('Fiche résultats'!AF$6:AF$35,$AM11,1),"")</f>
      </c>
      <c r="AG11" s="173">
        <f>IF(INDEX('Fiche résultats'!AG$6:AG$35,$AM11,1)&lt;&gt;"",INDEX('Fiche résultats'!AG$6:AG$35,$AM11,1),"")</f>
      </c>
      <c r="AH11" s="173">
        <f>IF(INDEX('Fiche résultats'!AH$6:AH$35,$AM11,1)&lt;&gt;"",INDEX('Fiche résultats'!AH$6:AH$35,$AM11,1),"")</f>
      </c>
      <c r="AI11" s="124"/>
      <c r="AJ11" s="154">
        <f>IF($A11&lt;&gt;"",INDEX('Fiche résultats'!AJ$6:AJ$35,$AM11,1),"")</f>
      </c>
      <c r="AK11" s="119"/>
      <c r="AL11" s="192">
        <f>IF('Fiche résultats'!A11&lt;&gt;"",'Fiche résultats'!A11+COUNTIF('Fiche résultats'!A11:A$35,'Fiche résultats'!A11)-1,AL$36)</f>
        <v>1</v>
      </c>
      <c r="AM11" s="175">
        <f t="shared" si="0"/>
        <v>1</v>
      </c>
      <c r="AN11" s="212">
        <f t="shared" si="1"/>
        <v>1</v>
      </c>
      <c r="AO11" s="157"/>
      <c r="AP11" s="119"/>
    </row>
    <row r="12" spans="1:42" s="96" customFormat="1" ht="21" customHeight="1">
      <c r="A12" s="152">
        <f>IF(INDEX('Fiche résultats'!A$6:A$35,$AM12,1)&lt;&gt;"",INDEX('Fiche résultats'!A$6:A$35,$AM12,1),"")</f>
      </c>
      <c r="B12" s="152">
        <f>IF($A12&lt;&gt;"",INDEX('Fiche résultats'!B$6:B$35,$AM12,1),"")</f>
      </c>
      <c r="C12" s="152">
        <f>IF($A12&lt;&gt;"",INDEX('Fiche résultats'!C$6:C$35,$AM12,1),"")</f>
      </c>
      <c r="D12" s="152">
        <f>IF($A12&lt;&gt;"",INDEX('Fiche résultats'!D$6:D$35,$AM12,1),"")</f>
      </c>
      <c r="E12" s="119"/>
      <c r="F12" s="171">
        <f>IF(INDEX('Fiche résultats'!F$6:F$35,$AM12,1)&lt;&gt;"",INDEX('Fiche résultats'!F$6:F$35,$AM12,1),"")</f>
      </c>
      <c r="G12" s="171">
        <f>IF(INDEX('Fiche résultats'!G$6:G$35,$AM12,1)&lt;&gt;"",INDEX('Fiche résultats'!G$6:G$35,$AM12,1),"")</f>
      </c>
      <c r="H12" s="215">
        <f>IF(INDEX('Fiche résultats'!H$6:H$35,$AM12,1)&lt;&gt;"",INDEX('Fiche résultats'!H$6:H$35,$AM12,1),"")</f>
      </c>
      <c r="I12" s="152">
        <f>IF(INDEX('Fiche résultats'!I$6:I$35,$AM12,1)&lt;&gt;"",INDEX('Fiche résultats'!I$6:I$35,$AM12,1),"")</f>
      </c>
      <c r="J12" s="152">
        <f>IF(INDEX('Fiche résultats'!J$6:J$35,$AM12,1)&lt;&gt;"",INDEX('Fiche résultats'!J$6:J$35,$AM12,1),"")</f>
      </c>
      <c r="K12" s="152">
        <f>IF(INDEX('Fiche résultats'!K$6:K$35,$AM12,1)&lt;&gt;"",INDEX('Fiche résultats'!K$6:K$35,$AM12,1),"")</f>
      </c>
      <c r="L12" s="152">
        <f>IF(INDEX('Fiche résultats'!L$6:L$35,$AM12,1)&lt;&gt;"",INDEX('Fiche résultats'!L$6:L$35,$AM12,1),"")</f>
      </c>
      <c r="M12" s="153"/>
      <c r="N12" s="126"/>
      <c r="O12" s="173">
        <f>IF(INDEX('Fiche résultats'!O$6:O$35,$AM12,1)&lt;&gt;"",INDEX('Fiche résultats'!O$6:O$35,$AM12,1),"")</f>
      </c>
      <c r="P12" s="173">
        <f>IF(INDEX('Fiche résultats'!P$6:P$35,$AM12,1)&lt;&gt;"",INDEX('Fiche résultats'!P$6:P$35,$AM12,1),"")</f>
      </c>
      <c r="Q12" s="173">
        <f>IF(INDEX('Fiche résultats'!Q$6:Q$35,$AM12,1)&lt;&gt;"",INDEX('Fiche résultats'!Q$6:Q$35,$AM12,1),"")</f>
      </c>
      <c r="R12" s="173">
        <f>IF(INDEX('Fiche résultats'!R$6:R$35,$AM12,1)&lt;&gt;"",INDEX('Fiche résultats'!R$6:R$35,$AM12,1),"")</f>
      </c>
      <c r="S12" s="173">
        <f>IF(INDEX('Fiche résultats'!S$6:S$35,$AM12,1)&lt;&gt;"",INDEX('Fiche résultats'!S$6:S$35,$AM12,1),"")</f>
      </c>
      <c r="T12" s="173">
        <f>IF(INDEX('Fiche résultats'!T$6:T$35,$AM12,1)&lt;&gt;"",INDEX('Fiche résultats'!T$6:T$35,$AM12,1),"")</f>
      </c>
      <c r="U12" s="173">
        <f>IF(INDEX('Fiche résultats'!U$6:U$35,$AM12,1)&lt;&gt;"",INDEX('Fiche résultats'!U$6:U$35,$AM12,1),"")</f>
      </c>
      <c r="V12" s="173">
        <f>IF(INDEX('Fiche résultats'!V$6:V$35,$AM12,1)&lt;&gt;"",INDEX('Fiche résultats'!V$6:V$35,$AM12,1),"")</f>
      </c>
      <c r="W12" s="173">
        <f>IF(INDEX('Fiche résultats'!W$6:W$35,$AM12,1)&lt;&gt;"",INDEX('Fiche résultats'!W$6:W$35,$AM12,1),"")</f>
      </c>
      <c r="X12" s="173">
        <f>IF(INDEX('Fiche résultats'!X$6:X$35,$AM12,1)&lt;&gt;"",INDEX('Fiche résultats'!X$6:X$35,$AM12,1),"")</f>
      </c>
      <c r="Y12" s="173">
        <f>IF(INDEX('Fiche résultats'!Y$6:Y$35,$AM12,1)&lt;&gt;"",INDEX('Fiche résultats'!Y$6:Y$35,$AM12,1),"")</f>
      </c>
      <c r="Z12" s="173">
        <f>IF(INDEX('Fiche résultats'!Z$6:Z$35,$AM12,1)&lt;&gt;"",INDEX('Fiche résultats'!Z$6:Z$35,$AM12,1),"")</f>
      </c>
      <c r="AA12" s="173">
        <f>IF(INDEX('Fiche résultats'!AA$6:AA$35,$AM12,1)&lt;&gt;"",INDEX('Fiche résultats'!AA$6:AA$35,$AM12,1),"")</f>
      </c>
      <c r="AB12" s="173">
        <f>IF(INDEX('Fiche résultats'!AB$6:AB$35,$AM12,1)&lt;&gt;"",INDEX('Fiche résultats'!AB$6:AB$35,$AM12,1),"")</f>
      </c>
      <c r="AC12" s="173">
        <f>IF(INDEX('Fiche résultats'!AC$6:AC$35,$AM12,1)&lt;&gt;"",INDEX('Fiche résultats'!AC$6:AC$35,$AM12,1),"")</f>
      </c>
      <c r="AD12" s="173">
        <f>IF(INDEX('Fiche résultats'!AD$6:AD$35,$AM12,1)&lt;&gt;"",INDEX('Fiche résultats'!AD$6:AD$35,$AM12,1),"")</f>
      </c>
      <c r="AE12" s="173">
        <f>IF(INDEX('Fiche résultats'!AE$6:AE$35,$AM12,1)&lt;&gt;"",INDEX('Fiche résultats'!AE$6:AE$35,$AM12,1),"")</f>
      </c>
      <c r="AF12" s="173">
        <f>IF(INDEX('Fiche résultats'!AF$6:AF$35,$AM12,1)&lt;&gt;"",INDEX('Fiche résultats'!AF$6:AF$35,$AM12,1),"")</f>
      </c>
      <c r="AG12" s="173">
        <f>IF(INDEX('Fiche résultats'!AG$6:AG$35,$AM12,1)&lt;&gt;"",INDEX('Fiche résultats'!AG$6:AG$35,$AM12,1),"")</f>
      </c>
      <c r="AH12" s="173">
        <f>IF(INDEX('Fiche résultats'!AH$6:AH$35,$AM12,1)&lt;&gt;"",INDEX('Fiche résultats'!AH$6:AH$35,$AM12,1),"")</f>
      </c>
      <c r="AI12" s="124"/>
      <c r="AJ12" s="154">
        <f>IF($A12&lt;&gt;"",INDEX('Fiche résultats'!AJ$6:AJ$35,$AM12,1),"")</f>
      </c>
      <c r="AK12" s="119"/>
      <c r="AL12" s="192">
        <f>IF('Fiche résultats'!A12&lt;&gt;"",'Fiche résultats'!A12+COUNTIF('Fiche résultats'!A12:A$35,'Fiche résultats'!A12)-1,AL$36)</f>
        <v>1</v>
      </c>
      <c r="AM12" s="175">
        <f t="shared" si="0"/>
        <v>1</v>
      </c>
      <c r="AN12" s="212">
        <f t="shared" si="1"/>
        <v>1</v>
      </c>
      <c r="AO12" s="157"/>
      <c r="AP12" s="119"/>
    </row>
    <row r="13" spans="1:42" s="96" customFormat="1" ht="21" customHeight="1">
      <c r="A13" s="152">
        <f>IF(INDEX('Fiche résultats'!A$6:A$35,$AM13,1)&lt;&gt;"",INDEX('Fiche résultats'!A$6:A$35,$AM13,1),"")</f>
      </c>
      <c r="B13" s="152">
        <f>IF($A13&lt;&gt;"",INDEX('Fiche résultats'!B$6:B$35,$AM13,1),"")</f>
      </c>
      <c r="C13" s="152">
        <f>IF($A13&lt;&gt;"",INDEX('Fiche résultats'!C$6:C$35,$AM13,1),"")</f>
      </c>
      <c r="D13" s="152">
        <f>IF($A13&lt;&gt;"",INDEX('Fiche résultats'!D$6:D$35,$AM13,1),"")</f>
      </c>
      <c r="E13" s="119"/>
      <c r="F13" s="171">
        <f>IF(INDEX('Fiche résultats'!F$6:F$35,$AM13,1)&lt;&gt;"",INDEX('Fiche résultats'!F$6:F$35,$AM13,1),"")</f>
      </c>
      <c r="G13" s="171">
        <f>IF(INDEX('Fiche résultats'!G$6:G$35,$AM13,1)&lt;&gt;"",INDEX('Fiche résultats'!G$6:G$35,$AM13,1),"")</f>
      </c>
      <c r="H13" s="215">
        <f>IF(INDEX('Fiche résultats'!H$6:H$35,$AM13,1)&lt;&gt;"",INDEX('Fiche résultats'!H$6:H$35,$AM13,1),"")</f>
      </c>
      <c r="I13" s="152">
        <f>IF(INDEX('Fiche résultats'!I$6:I$35,$AM13,1)&lt;&gt;"",INDEX('Fiche résultats'!I$6:I$35,$AM13,1),"")</f>
      </c>
      <c r="J13" s="152">
        <f>IF(INDEX('Fiche résultats'!J$6:J$35,$AM13,1)&lt;&gt;"",INDEX('Fiche résultats'!J$6:J$35,$AM13,1),"")</f>
      </c>
      <c r="K13" s="152">
        <f>IF(INDEX('Fiche résultats'!K$6:K$35,$AM13,1)&lt;&gt;"",INDEX('Fiche résultats'!K$6:K$35,$AM13,1),"")</f>
      </c>
      <c r="L13" s="152">
        <f>IF(INDEX('Fiche résultats'!L$6:L$35,$AM13,1)&lt;&gt;"",INDEX('Fiche résultats'!L$6:L$35,$AM13,1),"")</f>
      </c>
      <c r="M13" s="153"/>
      <c r="N13" s="126"/>
      <c r="O13" s="173">
        <f>IF(INDEX('Fiche résultats'!O$6:O$35,$AM13,1)&lt;&gt;"",INDEX('Fiche résultats'!O$6:O$35,$AM13,1),"")</f>
      </c>
      <c r="P13" s="173">
        <f>IF(INDEX('Fiche résultats'!P$6:P$35,$AM13,1)&lt;&gt;"",INDEX('Fiche résultats'!P$6:P$35,$AM13,1),"")</f>
      </c>
      <c r="Q13" s="173">
        <f>IF(INDEX('Fiche résultats'!Q$6:Q$35,$AM13,1)&lt;&gt;"",INDEX('Fiche résultats'!Q$6:Q$35,$AM13,1),"")</f>
      </c>
      <c r="R13" s="173">
        <f>IF(INDEX('Fiche résultats'!R$6:R$35,$AM13,1)&lt;&gt;"",INDEX('Fiche résultats'!R$6:R$35,$AM13,1),"")</f>
      </c>
      <c r="S13" s="173">
        <f>IF(INDEX('Fiche résultats'!S$6:S$35,$AM13,1)&lt;&gt;"",INDEX('Fiche résultats'!S$6:S$35,$AM13,1),"")</f>
      </c>
      <c r="T13" s="173">
        <f>IF(INDEX('Fiche résultats'!T$6:T$35,$AM13,1)&lt;&gt;"",INDEX('Fiche résultats'!T$6:T$35,$AM13,1),"")</f>
      </c>
      <c r="U13" s="173">
        <f>IF(INDEX('Fiche résultats'!U$6:U$35,$AM13,1)&lt;&gt;"",INDEX('Fiche résultats'!U$6:U$35,$AM13,1),"")</f>
      </c>
      <c r="V13" s="173">
        <f>IF(INDEX('Fiche résultats'!V$6:V$35,$AM13,1)&lt;&gt;"",INDEX('Fiche résultats'!V$6:V$35,$AM13,1),"")</f>
      </c>
      <c r="W13" s="173">
        <f>IF(INDEX('Fiche résultats'!W$6:W$35,$AM13,1)&lt;&gt;"",INDEX('Fiche résultats'!W$6:W$35,$AM13,1),"")</f>
      </c>
      <c r="X13" s="173">
        <f>IF(INDEX('Fiche résultats'!X$6:X$35,$AM13,1)&lt;&gt;"",INDEX('Fiche résultats'!X$6:X$35,$AM13,1),"")</f>
      </c>
      <c r="Y13" s="173">
        <f>IF(INDEX('Fiche résultats'!Y$6:Y$35,$AM13,1)&lt;&gt;"",INDEX('Fiche résultats'!Y$6:Y$35,$AM13,1),"")</f>
      </c>
      <c r="Z13" s="173">
        <f>IF(INDEX('Fiche résultats'!Z$6:Z$35,$AM13,1)&lt;&gt;"",INDEX('Fiche résultats'!Z$6:Z$35,$AM13,1),"")</f>
      </c>
      <c r="AA13" s="173">
        <f>IF(INDEX('Fiche résultats'!AA$6:AA$35,$AM13,1)&lt;&gt;"",INDEX('Fiche résultats'!AA$6:AA$35,$AM13,1),"")</f>
      </c>
      <c r="AB13" s="173">
        <f>IF(INDEX('Fiche résultats'!AB$6:AB$35,$AM13,1)&lt;&gt;"",INDEX('Fiche résultats'!AB$6:AB$35,$AM13,1),"")</f>
      </c>
      <c r="AC13" s="173">
        <f>IF(INDEX('Fiche résultats'!AC$6:AC$35,$AM13,1)&lt;&gt;"",INDEX('Fiche résultats'!AC$6:AC$35,$AM13,1),"")</f>
      </c>
      <c r="AD13" s="173">
        <f>IF(INDEX('Fiche résultats'!AD$6:AD$35,$AM13,1)&lt;&gt;"",INDEX('Fiche résultats'!AD$6:AD$35,$AM13,1),"")</f>
      </c>
      <c r="AE13" s="173">
        <f>IF(INDEX('Fiche résultats'!AE$6:AE$35,$AM13,1)&lt;&gt;"",INDEX('Fiche résultats'!AE$6:AE$35,$AM13,1),"")</f>
      </c>
      <c r="AF13" s="173">
        <f>IF(INDEX('Fiche résultats'!AF$6:AF$35,$AM13,1)&lt;&gt;"",INDEX('Fiche résultats'!AF$6:AF$35,$AM13,1),"")</f>
      </c>
      <c r="AG13" s="173">
        <f>IF(INDEX('Fiche résultats'!AG$6:AG$35,$AM13,1)&lt;&gt;"",INDEX('Fiche résultats'!AG$6:AG$35,$AM13,1),"")</f>
      </c>
      <c r="AH13" s="173">
        <f>IF(INDEX('Fiche résultats'!AH$6:AH$35,$AM13,1)&lt;&gt;"",INDEX('Fiche résultats'!AH$6:AH$35,$AM13,1),"")</f>
      </c>
      <c r="AI13" s="124"/>
      <c r="AJ13" s="154">
        <f>IF($A13&lt;&gt;"",INDEX('Fiche résultats'!AJ$6:AJ$35,$AM13,1),"")</f>
      </c>
      <c r="AK13" s="119"/>
      <c r="AL13" s="192">
        <f>IF('Fiche résultats'!A13&lt;&gt;"",'Fiche résultats'!A13+COUNTIF('Fiche résultats'!A13:A$35,'Fiche résultats'!A13)-1,AL$36)</f>
        <v>1</v>
      </c>
      <c r="AM13" s="175">
        <f t="shared" si="0"/>
        <v>1</v>
      </c>
      <c r="AN13" s="212">
        <f t="shared" si="1"/>
        <v>1</v>
      </c>
      <c r="AO13" s="157"/>
      <c r="AP13" s="119"/>
    </row>
    <row r="14" spans="1:42" s="96" customFormat="1" ht="21" customHeight="1">
      <c r="A14" s="152">
        <f>IF(INDEX('Fiche résultats'!A$6:A$35,$AM14,1)&lt;&gt;"",INDEX('Fiche résultats'!A$6:A$35,$AM14,1),"")</f>
      </c>
      <c r="B14" s="152">
        <f>IF($A14&lt;&gt;"",INDEX('Fiche résultats'!B$6:B$35,$AM14,1),"")</f>
      </c>
      <c r="C14" s="152">
        <f>IF($A14&lt;&gt;"",INDEX('Fiche résultats'!C$6:C$35,$AM14,1),"")</f>
      </c>
      <c r="D14" s="152">
        <f>IF($A14&lt;&gt;"",INDEX('Fiche résultats'!D$6:D$35,$AM14,1),"")</f>
      </c>
      <c r="E14" s="119"/>
      <c r="F14" s="171">
        <f>IF(INDEX('Fiche résultats'!F$6:F$35,$AM14,1)&lt;&gt;"",INDEX('Fiche résultats'!F$6:F$35,$AM14,1),"")</f>
      </c>
      <c r="G14" s="171">
        <f>IF(INDEX('Fiche résultats'!G$6:G$35,$AM14,1)&lt;&gt;"",INDEX('Fiche résultats'!G$6:G$35,$AM14,1),"")</f>
      </c>
      <c r="H14" s="215">
        <f>IF(INDEX('Fiche résultats'!H$6:H$35,$AM14,1)&lt;&gt;"",INDEX('Fiche résultats'!H$6:H$35,$AM14,1),"")</f>
      </c>
      <c r="I14" s="152">
        <f>IF(INDEX('Fiche résultats'!I$6:I$35,$AM14,1)&lt;&gt;"",INDEX('Fiche résultats'!I$6:I$35,$AM14,1),"")</f>
      </c>
      <c r="J14" s="152">
        <f>IF(INDEX('Fiche résultats'!J$6:J$35,$AM14,1)&lt;&gt;"",INDEX('Fiche résultats'!J$6:J$35,$AM14,1),"")</f>
      </c>
      <c r="K14" s="152">
        <f>IF(INDEX('Fiche résultats'!K$6:K$35,$AM14,1)&lt;&gt;"",INDEX('Fiche résultats'!K$6:K$35,$AM14,1),"")</f>
      </c>
      <c r="L14" s="152">
        <f>IF(INDEX('Fiche résultats'!L$6:L$35,$AM14,1)&lt;&gt;"",INDEX('Fiche résultats'!L$6:L$35,$AM14,1),"")</f>
      </c>
      <c r="M14" s="153"/>
      <c r="N14" s="126"/>
      <c r="O14" s="173">
        <f>IF(INDEX('Fiche résultats'!O$6:O$35,$AM14,1)&lt;&gt;"",INDEX('Fiche résultats'!O$6:O$35,$AM14,1),"")</f>
      </c>
      <c r="P14" s="173">
        <f>IF(INDEX('Fiche résultats'!P$6:P$35,$AM14,1)&lt;&gt;"",INDEX('Fiche résultats'!P$6:P$35,$AM14,1),"")</f>
      </c>
      <c r="Q14" s="173">
        <f>IF(INDEX('Fiche résultats'!Q$6:Q$35,$AM14,1)&lt;&gt;"",INDEX('Fiche résultats'!Q$6:Q$35,$AM14,1),"")</f>
      </c>
      <c r="R14" s="173">
        <f>IF(INDEX('Fiche résultats'!R$6:R$35,$AM14,1)&lt;&gt;"",INDEX('Fiche résultats'!R$6:R$35,$AM14,1),"")</f>
      </c>
      <c r="S14" s="173">
        <f>IF(INDEX('Fiche résultats'!S$6:S$35,$AM14,1)&lt;&gt;"",INDEX('Fiche résultats'!S$6:S$35,$AM14,1),"")</f>
      </c>
      <c r="T14" s="173">
        <f>IF(INDEX('Fiche résultats'!T$6:T$35,$AM14,1)&lt;&gt;"",INDEX('Fiche résultats'!T$6:T$35,$AM14,1),"")</f>
      </c>
      <c r="U14" s="173">
        <f>IF(INDEX('Fiche résultats'!U$6:U$35,$AM14,1)&lt;&gt;"",INDEX('Fiche résultats'!U$6:U$35,$AM14,1),"")</f>
      </c>
      <c r="V14" s="173">
        <f>IF(INDEX('Fiche résultats'!V$6:V$35,$AM14,1)&lt;&gt;"",INDEX('Fiche résultats'!V$6:V$35,$AM14,1),"")</f>
      </c>
      <c r="W14" s="173">
        <f>IF(INDEX('Fiche résultats'!W$6:W$35,$AM14,1)&lt;&gt;"",INDEX('Fiche résultats'!W$6:W$35,$AM14,1),"")</f>
      </c>
      <c r="X14" s="173">
        <f>IF(INDEX('Fiche résultats'!X$6:X$35,$AM14,1)&lt;&gt;"",INDEX('Fiche résultats'!X$6:X$35,$AM14,1),"")</f>
      </c>
      <c r="Y14" s="173">
        <f>IF(INDEX('Fiche résultats'!Y$6:Y$35,$AM14,1)&lt;&gt;"",INDEX('Fiche résultats'!Y$6:Y$35,$AM14,1),"")</f>
      </c>
      <c r="Z14" s="173">
        <f>IF(INDEX('Fiche résultats'!Z$6:Z$35,$AM14,1)&lt;&gt;"",INDEX('Fiche résultats'!Z$6:Z$35,$AM14,1),"")</f>
      </c>
      <c r="AA14" s="173">
        <f>IF(INDEX('Fiche résultats'!AA$6:AA$35,$AM14,1)&lt;&gt;"",INDEX('Fiche résultats'!AA$6:AA$35,$AM14,1),"")</f>
      </c>
      <c r="AB14" s="173">
        <f>IF(INDEX('Fiche résultats'!AB$6:AB$35,$AM14,1)&lt;&gt;"",INDEX('Fiche résultats'!AB$6:AB$35,$AM14,1),"")</f>
      </c>
      <c r="AC14" s="173">
        <f>IF(INDEX('Fiche résultats'!AC$6:AC$35,$AM14,1)&lt;&gt;"",INDEX('Fiche résultats'!AC$6:AC$35,$AM14,1),"")</f>
      </c>
      <c r="AD14" s="173">
        <f>IF(INDEX('Fiche résultats'!AD$6:AD$35,$AM14,1)&lt;&gt;"",INDEX('Fiche résultats'!AD$6:AD$35,$AM14,1),"")</f>
      </c>
      <c r="AE14" s="173">
        <f>IF(INDEX('Fiche résultats'!AE$6:AE$35,$AM14,1)&lt;&gt;"",INDEX('Fiche résultats'!AE$6:AE$35,$AM14,1),"")</f>
      </c>
      <c r="AF14" s="173">
        <f>IF(INDEX('Fiche résultats'!AF$6:AF$35,$AM14,1)&lt;&gt;"",INDEX('Fiche résultats'!AF$6:AF$35,$AM14,1),"")</f>
      </c>
      <c r="AG14" s="173">
        <f>IF(INDEX('Fiche résultats'!AG$6:AG$35,$AM14,1)&lt;&gt;"",INDEX('Fiche résultats'!AG$6:AG$35,$AM14,1),"")</f>
      </c>
      <c r="AH14" s="173">
        <f>IF(INDEX('Fiche résultats'!AH$6:AH$35,$AM14,1)&lt;&gt;"",INDEX('Fiche résultats'!AH$6:AH$35,$AM14,1),"")</f>
      </c>
      <c r="AI14" s="124"/>
      <c r="AJ14" s="154">
        <f>IF($A14&lt;&gt;"",INDEX('Fiche résultats'!AJ$6:AJ$35,$AM14,1),"")</f>
      </c>
      <c r="AK14" s="119"/>
      <c r="AL14" s="192">
        <f>IF('Fiche résultats'!A14&lt;&gt;"",'Fiche résultats'!A14+COUNTIF('Fiche résultats'!A14:A$35,'Fiche résultats'!A14)-1,AL$36)</f>
        <v>1</v>
      </c>
      <c r="AM14" s="175">
        <f t="shared" si="0"/>
        <v>1</v>
      </c>
      <c r="AN14" s="212">
        <f t="shared" si="1"/>
        <v>1</v>
      </c>
      <c r="AO14" s="157"/>
      <c r="AP14" s="119"/>
    </row>
    <row r="15" spans="1:42" s="96" customFormat="1" ht="21" customHeight="1">
      <c r="A15" s="152">
        <f>IF(INDEX('Fiche résultats'!A$6:A$35,$AM15,1)&lt;&gt;"",INDEX('Fiche résultats'!A$6:A$35,$AM15,1),"")</f>
      </c>
      <c r="B15" s="152">
        <f>IF($A15&lt;&gt;"",INDEX('Fiche résultats'!B$6:B$35,$AM15,1),"")</f>
      </c>
      <c r="C15" s="152">
        <f>IF($A15&lt;&gt;"",INDEX('Fiche résultats'!C$6:C$35,$AM15,1),"")</f>
      </c>
      <c r="D15" s="152">
        <f>IF($A15&lt;&gt;"",INDEX('Fiche résultats'!D$6:D$35,$AM15,1),"")</f>
      </c>
      <c r="E15" s="119"/>
      <c r="F15" s="171">
        <f>IF(INDEX('Fiche résultats'!F$6:F$35,$AM15,1)&lt;&gt;"",INDEX('Fiche résultats'!F$6:F$35,$AM15,1),"")</f>
      </c>
      <c r="G15" s="171">
        <f>IF(INDEX('Fiche résultats'!G$6:G$35,$AM15,1)&lt;&gt;"",INDEX('Fiche résultats'!G$6:G$35,$AM15,1),"")</f>
      </c>
      <c r="H15" s="215">
        <f>IF(INDEX('Fiche résultats'!H$6:H$35,$AM15,1)&lt;&gt;"",INDEX('Fiche résultats'!H$6:H$35,$AM15,1),"")</f>
      </c>
      <c r="I15" s="152">
        <f>IF(INDEX('Fiche résultats'!I$6:I$35,$AM15,1)&lt;&gt;"",INDEX('Fiche résultats'!I$6:I$35,$AM15,1),"")</f>
      </c>
      <c r="J15" s="152">
        <f>IF(INDEX('Fiche résultats'!J$6:J$35,$AM15,1)&lt;&gt;"",INDEX('Fiche résultats'!J$6:J$35,$AM15,1),"")</f>
      </c>
      <c r="K15" s="152">
        <f>IF(INDEX('Fiche résultats'!K$6:K$35,$AM15,1)&lt;&gt;"",INDEX('Fiche résultats'!K$6:K$35,$AM15,1),"")</f>
      </c>
      <c r="L15" s="152">
        <f>IF(INDEX('Fiche résultats'!L$6:L$35,$AM15,1)&lt;&gt;"",INDEX('Fiche résultats'!L$6:L$35,$AM15,1),"")</f>
      </c>
      <c r="M15" s="153"/>
      <c r="N15" s="126"/>
      <c r="O15" s="173">
        <f>IF(INDEX('Fiche résultats'!O$6:O$35,$AM15,1)&lt;&gt;"",INDEX('Fiche résultats'!O$6:O$35,$AM15,1),"")</f>
      </c>
      <c r="P15" s="173">
        <f>IF(INDEX('Fiche résultats'!P$6:P$35,$AM15,1)&lt;&gt;"",INDEX('Fiche résultats'!P$6:P$35,$AM15,1),"")</f>
      </c>
      <c r="Q15" s="173">
        <f>IF(INDEX('Fiche résultats'!Q$6:Q$35,$AM15,1)&lt;&gt;"",INDEX('Fiche résultats'!Q$6:Q$35,$AM15,1),"")</f>
      </c>
      <c r="R15" s="173">
        <f>IF(INDEX('Fiche résultats'!R$6:R$35,$AM15,1)&lt;&gt;"",INDEX('Fiche résultats'!R$6:R$35,$AM15,1),"")</f>
      </c>
      <c r="S15" s="173">
        <f>IF(INDEX('Fiche résultats'!S$6:S$35,$AM15,1)&lt;&gt;"",INDEX('Fiche résultats'!S$6:S$35,$AM15,1),"")</f>
      </c>
      <c r="T15" s="173">
        <f>IF(INDEX('Fiche résultats'!T$6:T$35,$AM15,1)&lt;&gt;"",INDEX('Fiche résultats'!T$6:T$35,$AM15,1),"")</f>
      </c>
      <c r="U15" s="173">
        <f>IF(INDEX('Fiche résultats'!U$6:U$35,$AM15,1)&lt;&gt;"",INDEX('Fiche résultats'!U$6:U$35,$AM15,1),"")</f>
      </c>
      <c r="V15" s="173">
        <f>IF(INDEX('Fiche résultats'!V$6:V$35,$AM15,1)&lt;&gt;"",INDEX('Fiche résultats'!V$6:V$35,$AM15,1),"")</f>
      </c>
      <c r="W15" s="173">
        <f>IF(INDEX('Fiche résultats'!W$6:W$35,$AM15,1)&lt;&gt;"",INDEX('Fiche résultats'!W$6:W$35,$AM15,1),"")</f>
      </c>
      <c r="X15" s="173">
        <f>IF(INDEX('Fiche résultats'!X$6:X$35,$AM15,1)&lt;&gt;"",INDEX('Fiche résultats'!X$6:X$35,$AM15,1),"")</f>
      </c>
      <c r="Y15" s="173">
        <f>IF(INDEX('Fiche résultats'!Y$6:Y$35,$AM15,1)&lt;&gt;"",INDEX('Fiche résultats'!Y$6:Y$35,$AM15,1),"")</f>
      </c>
      <c r="Z15" s="173">
        <f>IF(INDEX('Fiche résultats'!Z$6:Z$35,$AM15,1)&lt;&gt;"",INDEX('Fiche résultats'!Z$6:Z$35,$AM15,1),"")</f>
      </c>
      <c r="AA15" s="173">
        <f>IF(INDEX('Fiche résultats'!AA$6:AA$35,$AM15,1)&lt;&gt;"",INDEX('Fiche résultats'!AA$6:AA$35,$AM15,1),"")</f>
      </c>
      <c r="AB15" s="173">
        <f>IF(INDEX('Fiche résultats'!AB$6:AB$35,$AM15,1)&lt;&gt;"",INDEX('Fiche résultats'!AB$6:AB$35,$AM15,1),"")</f>
      </c>
      <c r="AC15" s="173">
        <f>IF(INDEX('Fiche résultats'!AC$6:AC$35,$AM15,1)&lt;&gt;"",INDEX('Fiche résultats'!AC$6:AC$35,$AM15,1),"")</f>
      </c>
      <c r="AD15" s="173">
        <f>IF(INDEX('Fiche résultats'!AD$6:AD$35,$AM15,1)&lt;&gt;"",INDEX('Fiche résultats'!AD$6:AD$35,$AM15,1),"")</f>
      </c>
      <c r="AE15" s="173">
        <f>IF(INDEX('Fiche résultats'!AE$6:AE$35,$AM15,1)&lt;&gt;"",INDEX('Fiche résultats'!AE$6:AE$35,$AM15,1),"")</f>
      </c>
      <c r="AF15" s="173">
        <f>IF(INDEX('Fiche résultats'!AF$6:AF$35,$AM15,1)&lt;&gt;"",INDEX('Fiche résultats'!AF$6:AF$35,$AM15,1),"")</f>
      </c>
      <c r="AG15" s="173">
        <f>IF(INDEX('Fiche résultats'!AG$6:AG$35,$AM15,1)&lt;&gt;"",INDEX('Fiche résultats'!AG$6:AG$35,$AM15,1),"")</f>
      </c>
      <c r="AH15" s="173">
        <f>IF(INDEX('Fiche résultats'!AH$6:AH$35,$AM15,1)&lt;&gt;"",INDEX('Fiche résultats'!AH$6:AH$35,$AM15,1),"")</f>
      </c>
      <c r="AI15" s="124"/>
      <c r="AJ15" s="154">
        <f>IF($A15&lt;&gt;"",INDEX('Fiche résultats'!AJ$6:AJ$35,$AM15,1),"")</f>
      </c>
      <c r="AK15" s="119"/>
      <c r="AL15" s="192">
        <f>IF('Fiche résultats'!A15&lt;&gt;"",'Fiche résultats'!A15+COUNTIF('Fiche résultats'!A15:A$35,'Fiche résultats'!A15)-1,AL$36)</f>
        <v>1</v>
      </c>
      <c r="AM15" s="175">
        <f t="shared" si="0"/>
        <v>1</v>
      </c>
      <c r="AN15" s="212">
        <f t="shared" si="1"/>
        <v>1</v>
      </c>
      <c r="AO15" s="157"/>
      <c r="AP15" s="119"/>
    </row>
    <row r="16" spans="1:42" s="96" customFormat="1" ht="21" customHeight="1">
      <c r="A16" s="152">
        <f>IF(INDEX('Fiche résultats'!A$6:A$35,$AM16,1)&lt;&gt;"",INDEX('Fiche résultats'!A$6:A$35,$AM16,1),"")</f>
      </c>
      <c r="B16" s="152">
        <f>IF($A16&lt;&gt;"",INDEX('Fiche résultats'!B$6:B$35,$AM16,1),"")</f>
      </c>
      <c r="C16" s="152">
        <f>IF($A16&lt;&gt;"",INDEX('Fiche résultats'!C$6:C$35,$AM16,1),"")</f>
      </c>
      <c r="D16" s="152">
        <f>IF($A16&lt;&gt;"",INDEX('Fiche résultats'!D$6:D$35,$AM16,1),"")</f>
      </c>
      <c r="E16" s="119"/>
      <c r="F16" s="171">
        <f>IF(INDEX('Fiche résultats'!F$6:F$35,$AM16,1)&lt;&gt;"",INDEX('Fiche résultats'!F$6:F$35,$AM16,1),"")</f>
      </c>
      <c r="G16" s="171">
        <f>IF(INDEX('Fiche résultats'!G$6:G$35,$AM16,1)&lt;&gt;"",INDEX('Fiche résultats'!G$6:G$35,$AM16,1),"")</f>
      </c>
      <c r="H16" s="215">
        <f>IF(INDEX('Fiche résultats'!H$6:H$35,$AM16,1)&lt;&gt;"",INDEX('Fiche résultats'!H$6:H$35,$AM16,1),"")</f>
      </c>
      <c r="I16" s="152">
        <f>IF(INDEX('Fiche résultats'!I$6:I$35,$AM16,1)&lt;&gt;"",INDEX('Fiche résultats'!I$6:I$35,$AM16,1),"")</f>
      </c>
      <c r="J16" s="152">
        <f>IF(INDEX('Fiche résultats'!J$6:J$35,$AM16,1)&lt;&gt;"",INDEX('Fiche résultats'!J$6:J$35,$AM16,1),"")</f>
      </c>
      <c r="K16" s="152">
        <f>IF(INDEX('Fiche résultats'!K$6:K$35,$AM16,1)&lt;&gt;"",INDEX('Fiche résultats'!K$6:K$35,$AM16,1),"")</f>
      </c>
      <c r="L16" s="152">
        <f>IF(INDEX('Fiche résultats'!L$6:L$35,$AM16,1)&lt;&gt;"",INDEX('Fiche résultats'!L$6:L$35,$AM16,1),"")</f>
      </c>
      <c r="M16" s="153"/>
      <c r="N16" s="126"/>
      <c r="O16" s="173">
        <f>IF(INDEX('Fiche résultats'!O$6:O$35,$AM16,1)&lt;&gt;"",INDEX('Fiche résultats'!O$6:O$35,$AM16,1),"")</f>
      </c>
      <c r="P16" s="173">
        <f>IF(INDEX('Fiche résultats'!P$6:P$35,$AM16,1)&lt;&gt;"",INDEX('Fiche résultats'!P$6:P$35,$AM16,1),"")</f>
      </c>
      <c r="Q16" s="173">
        <f>IF(INDEX('Fiche résultats'!Q$6:Q$35,$AM16,1)&lt;&gt;"",INDEX('Fiche résultats'!Q$6:Q$35,$AM16,1),"")</f>
      </c>
      <c r="R16" s="173">
        <f>IF(INDEX('Fiche résultats'!R$6:R$35,$AM16,1)&lt;&gt;"",INDEX('Fiche résultats'!R$6:R$35,$AM16,1),"")</f>
      </c>
      <c r="S16" s="173">
        <f>IF(INDEX('Fiche résultats'!S$6:S$35,$AM16,1)&lt;&gt;"",INDEX('Fiche résultats'!S$6:S$35,$AM16,1),"")</f>
      </c>
      <c r="T16" s="173">
        <f>IF(INDEX('Fiche résultats'!T$6:T$35,$AM16,1)&lt;&gt;"",INDEX('Fiche résultats'!T$6:T$35,$AM16,1),"")</f>
      </c>
      <c r="U16" s="173">
        <f>IF(INDEX('Fiche résultats'!U$6:U$35,$AM16,1)&lt;&gt;"",INDEX('Fiche résultats'!U$6:U$35,$AM16,1),"")</f>
      </c>
      <c r="V16" s="173">
        <f>IF(INDEX('Fiche résultats'!V$6:V$35,$AM16,1)&lt;&gt;"",INDEX('Fiche résultats'!V$6:V$35,$AM16,1),"")</f>
      </c>
      <c r="W16" s="173">
        <f>IF(INDEX('Fiche résultats'!W$6:W$35,$AM16,1)&lt;&gt;"",INDEX('Fiche résultats'!W$6:W$35,$AM16,1),"")</f>
      </c>
      <c r="X16" s="173">
        <f>IF(INDEX('Fiche résultats'!X$6:X$35,$AM16,1)&lt;&gt;"",INDEX('Fiche résultats'!X$6:X$35,$AM16,1),"")</f>
      </c>
      <c r="Y16" s="173">
        <f>IF(INDEX('Fiche résultats'!Y$6:Y$35,$AM16,1)&lt;&gt;"",INDEX('Fiche résultats'!Y$6:Y$35,$AM16,1),"")</f>
      </c>
      <c r="Z16" s="173">
        <f>IF(INDEX('Fiche résultats'!Z$6:Z$35,$AM16,1)&lt;&gt;"",INDEX('Fiche résultats'!Z$6:Z$35,$AM16,1),"")</f>
      </c>
      <c r="AA16" s="173">
        <f>IF(INDEX('Fiche résultats'!AA$6:AA$35,$AM16,1)&lt;&gt;"",INDEX('Fiche résultats'!AA$6:AA$35,$AM16,1),"")</f>
      </c>
      <c r="AB16" s="173">
        <f>IF(INDEX('Fiche résultats'!AB$6:AB$35,$AM16,1)&lt;&gt;"",INDEX('Fiche résultats'!AB$6:AB$35,$AM16,1),"")</f>
      </c>
      <c r="AC16" s="173">
        <f>IF(INDEX('Fiche résultats'!AC$6:AC$35,$AM16,1)&lt;&gt;"",INDEX('Fiche résultats'!AC$6:AC$35,$AM16,1),"")</f>
      </c>
      <c r="AD16" s="173">
        <f>IF(INDEX('Fiche résultats'!AD$6:AD$35,$AM16,1)&lt;&gt;"",INDEX('Fiche résultats'!AD$6:AD$35,$AM16,1),"")</f>
      </c>
      <c r="AE16" s="173">
        <f>IF(INDEX('Fiche résultats'!AE$6:AE$35,$AM16,1)&lt;&gt;"",INDEX('Fiche résultats'!AE$6:AE$35,$AM16,1),"")</f>
      </c>
      <c r="AF16" s="173">
        <f>IF(INDEX('Fiche résultats'!AF$6:AF$35,$AM16,1)&lt;&gt;"",INDEX('Fiche résultats'!AF$6:AF$35,$AM16,1),"")</f>
      </c>
      <c r="AG16" s="173">
        <f>IF(INDEX('Fiche résultats'!AG$6:AG$35,$AM16,1)&lt;&gt;"",INDEX('Fiche résultats'!AG$6:AG$35,$AM16,1),"")</f>
      </c>
      <c r="AH16" s="173">
        <f>IF(INDEX('Fiche résultats'!AH$6:AH$35,$AM16,1)&lt;&gt;"",INDEX('Fiche résultats'!AH$6:AH$35,$AM16,1),"")</f>
      </c>
      <c r="AI16" s="124"/>
      <c r="AJ16" s="154">
        <f>IF($A16&lt;&gt;"",INDEX('Fiche résultats'!AJ$6:AJ$35,$AM16,1),"")</f>
      </c>
      <c r="AK16" s="119"/>
      <c r="AL16" s="192">
        <f>IF('Fiche résultats'!A16&lt;&gt;"",'Fiche résultats'!A16+COUNTIF('Fiche résultats'!A16:A$35,'Fiche résultats'!A16)-1,AL$36)</f>
        <v>1</v>
      </c>
      <c r="AM16" s="175">
        <f t="shared" si="0"/>
        <v>1</v>
      </c>
      <c r="AN16" s="212">
        <f t="shared" si="1"/>
        <v>1</v>
      </c>
      <c r="AO16" s="157"/>
      <c r="AP16" s="119"/>
    </row>
    <row r="17" spans="1:42" s="96" customFormat="1" ht="21" customHeight="1">
      <c r="A17" s="152">
        <f>IF(INDEX('Fiche résultats'!A$6:A$35,$AM17,1)&lt;&gt;"",INDEX('Fiche résultats'!A$6:A$35,$AM17,1),"")</f>
      </c>
      <c r="B17" s="152">
        <f>IF($A17&lt;&gt;"",INDEX('Fiche résultats'!B$6:B$35,$AM17,1),"")</f>
      </c>
      <c r="C17" s="152">
        <f>IF($A17&lt;&gt;"",INDEX('Fiche résultats'!C$6:C$35,$AM17,1),"")</f>
      </c>
      <c r="D17" s="152">
        <f>IF($A17&lt;&gt;"",INDEX('Fiche résultats'!D$6:D$35,$AM17,1),"")</f>
      </c>
      <c r="E17" s="119"/>
      <c r="F17" s="171">
        <f>IF(INDEX('Fiche résultats'!F$6:F$35,$AM17,1)&lt;&gt;"",INDEX('Fiche résultats'!F$6:F$35,$AM17,1),"")</f>
      </c>
      <c r="G17" s="171">
        <f>IF(INDEX('Fiche résultats'!G$6:G$35,$AM17,1)&lt;&gt;"",INDEX('Fiche résultats'!G$6:G$35,$AM17,1),"")</f>
      </c>
      <c r="H17" s="215">
        <f>IF(INDEX('Fiche résultats'!H$6:H$35,$AM17,1)&lt;&gt;"",INDEX('Fiche résultats'!H$6:H$35,$AM17,1),"")</f>
      </c>
      <c r="I17" s="152">
        <f>IF(INDEX('Fiche résultats'!I$6:I$35,$AM17,1)&lt;&gt;"",INDEX('Fiche résultats'!I$6:I$35,$AM17,1),"")</f>
      </c>
      <c r="J17" s="152">
        <f>IF(INDEX('Fiche résultats'!J$6:J$35,$AM17,1)&lt;&gt;"",INDEX('Fiche résultats'!J$6:J$35,$AM17,1),"")</f>
      </c>
      <c r="K17" s="152">
        <f>IF(INDEX('Fiche résultats'!K$6:K$35,$AM17,1)&lt;&gt;"",INDEX('Fiche résultats'!K$6:K$35,$AM17,1),"")</f>
      </c>
      <c r="L17" s="152">
        <f>IF(INDEX('Fiche résultats'!L$6:L$35,$AM17,1)&lt;&gt;"",INDEX('Fiche résultats'!L$6:L$35,$AM17,1),"")</f>
      </c>
      <c r="M17" s="155"/>
      <c r="N17" s="126"/>
      <c r="O17" s="173">
        <f>IF(INDEX('Fiche résultats'!O$6:O$35,$AM17,1)&lt;&gt;"",INDEX('Fiche résultats'!O$6:O$35,$AM17,1),"")</f>
      </c>
      <c r="P17" s="173">
        <f>IF(INDEX('Fiche résultats'!P$6:P$35,$AM17,1)&lt;&gt;"",INDEX('Fiche résultats'!P$6:P$35,$AM17,1),"")</f>
      </c>
      <c r="Q17" s="173">
        <f>IF(INDEX('Fiche résultats'!Q$6:Q$35,$AM17,1)&lt;&gt;"",INDEX('Fiche résultats'!Q$6:Q$35,$AM17,1),"")</f>
      </c>
      <c r="R17" s="173">
        <f>IF(INDEX('Fiche résultats'!R$6:R$35,$AM17,1)&lt;&gt;"",INDEX('Fiche résultats'!R$6:R$35,$AM17,1),"")</f>
      </c>
      <c r="S17" s="173">
        <f>IF(INDEX('Fiche résultats'!S$6:S$35,$AM17,1)&lt;&gt;"",INDEX('Fiche résultats'!S$6:S$35,$AM17,1),"")</f>
      </c>
      <c r="T17" s="173">
        <f>IF(INDEX('Fiche résultats'!T$6:T$35,$AM17,1)&lt;&gt;"",INDEX('Fiche résultats'!T$6:T$35,$AM17,1),"")</f>
      </c>
      <c r="U17" s="173">
        <f>IF(INDEX('Fiche résultats'!U$6:U$35,$AM17,1)&lt;&gt;"",INDEX('Fiche résultats'!U$6:U$35,$AM17,1),"")</f>
      </c>
      <c r="V17" s="173">
        <f>IF(INDEX('Fiche résultats'!V$6:V$35,$AM17,1)&lt;&gt;"",INDEX('Fiche résultats'!V$6:V$35,$AM17,1),"")</f>
      </c>
      <c r="W17" s="173">
        <f>IF(INDEX('Fiche résultats'!W$6:W$35,$AM17,1)&lt;&gt;"",INDEX('Fiche résultats'!W$6:W$35,$AM17,1),"")</f>
      </c>
      <c r="X17" s="173">
        <f>IF(INDEX('Fiche résultats'!X$6:X$35,$AM17,1)&lt;&gt;"",INDEX('Fiche résultats'!X$6:X$35,$AM17,1),"")</f>
      </c>
      <c r="Y17" s="173">
        <f>IF(INDEX('Fiche résultats'!Y$6:Y$35,$AM17,1)&lt;&gt;"",INDEX('Fiche résultats'!Y$6:Y$35,$AM17,1),"")</f>
      </c>
      <c r="Z17" s="173">
        <f>IF(INDEX('Fiche résultats'!Z$6:Z$35,$AM17,1)&lt;&gt;"",INDEX('Fiche résultats'!Z$6:Z$35,$AM17,1),"")</f>
      </c>
      <c r="AA17" s="173">
        <f>IF(INDEX('Fiche résultats'!AA$6:AA$35,$AM17,1)&lt;&gt;"",INDEX('Fiche résultats'!AA$6:AA$35,$AM17,1),"")</f>
      </c>
      <c r="AB17" s="173">
        <f>IF(INDEX('Fiche résultats'!AB$6:AB$35,$AM17,1)&lt;&gt;"",INDEX('Fiche résultats'!AB$6:AB$35,$AM17,1),"")</f>
      </c>
      <c r="AC17" s="173">
        <f>IF(INDEX('Fiche résultats'!AC$6:AC$35,$AM17,1)&lt;&gt;"",INDEX('Fiche résultats'!AC$6:AC$35,$AM17,1),"")</f>
      </c>
      <c r="AD17" s="173">
        <f>IF(INDEX('Fiche résultats'!AD$6:AD$35,$AM17,1)&lt;&gt;"",INDEX('Fiche résultats'!AD$6:AD$35,$AM17,1),"")</f>
      </c>
      <c r="AE17" s="173">
        <f>IF(INDEX('Fiche résultats'!AE$6:AE$35,$AM17,1)&lt;&gt;"",INDEX('Fiche résultats'!AE$6:AE$35,$AM17,1),"")</f>
      </c>
      <c r="AF17" s="173">
        <f>IF(INDEX('Fiche résultats'!AF$6:AF$35,$AM17,1)&lt;&gt;"",INDEX('Fiche résultats'!AF$6:AF$35,$AM17,1),"")</f>
      </c>
      <c r="AG17" s="173">
        <f>IF(INDEX('Fiche résultats'!AG$6:AG$35,$AM17,1)&lt;&gt;"",INDEX('Fiche résultats'!AG$6:AG$35,$AM17,1),"")</f>
      </c>
      <c r="AH17" s="173">
        <f>IF(INDEX('Fiche résultats'!AH$6:AH$35,$AM17,1)&lt;&gt;"",INDEX('Fiche résultats'!AH$6:AH$35,$AM17,1),"")</f>
      </c>
      <c r="AI17" s="124"/>
      <c r="AJ17" s="154">
        <f>IF($A17&lt;&gt;"",INDEX('Fiche résultats'!AJ$6:AJ$35,$AM17,1),"")</f>
      </c>
      <c r="AK17" s="119"/>
      <c r="AL17" s="192">
        <f>IF('Fiche résultats'!A17&lt;&gt;"",'Fiche résultats'!A17+COUNTIF('Fiche résultats'!A17:A$35,'Fiche résultats'!A17)-1,AL$36)</f>
        <v>1</v>
      </c>
      <c r="AM17" s="175">
        <f t="shared" si="0"/>
        <v>1</v>
      </c>
      <c r="AN17" s="212">
        <f t="shared" si="1"/>
        <v>1</v>
      </c>
      <c r="AO17" s="157"/>
      <c r="AP17" s="119"/>
    </row>
    <row r="18" spans="1:42" s="96" customFormat="1" ht="21" customHeight="1">
      <c r="A18" s="152">
        <f>IF(INDEX('Fiche résultats'!A$6:A$35,$AM18,1)&lt;&gt;"",INDEX('Fiche résultats'!A$6:A$35,$AM18,1),"")</f>
      </c>
      <c r="B18" s="152">
        <f>IF($A18&lt;&gt;"",INDEX('Fiche résultats'!B$6:B$35,$AM18,1),"")</f>
      </c>
      <c r="C18" s="152">
        <f>IF($A18&lt;&gt;"",INDEX('Fiche résultats'!C$6:C$35,$AM18,1),"")</f>
      </c>
      <c r="D18" s="152">
        <f>IF($A18&lt;&gt;"",INDEX('Fiche résultats'!D$6:D$35,$AM18,1),"")</f>
      </c>
      <c r="E18" s="119"/>
      <c r="F18" s="171">
        <f>IF(INDEX('Fiche résultats'!F$6:F$35,$AM18,1)&lt;&gt;"",INDEX('Fiche résultats'!F$6:F$35,$AM18,1),"")</f>
      </c>
      <c r="G18" s="171">
        <f>IF(INDEX('Fiche résultats'!G$6:G$35,$AM18,1)&lt;&gt;"",INDEX('Fiche résultats'!G$6:G$35,$AM18,1),"")</f>
      </c>
      <c r="H18" s="215">
        <f>IF(INDEX('Fiche résultats'!H$6:H$35,$AM18,1)&lt;&gt;"",INDEX('Fiche résultats'!H$6:H$35,$AM18,1),"")</f>
      </c>
      <c r="I18" s="152">
        <f>IF(INDEX('Fiche résultats'!I$6:I$35,$AM18,1)&lt;&gt;"",INDEX('Fiche résultats'!I$6:I$35,$AM18,1),"")</f>
      </c>
      <c r="J18" s="152">
        <f>IF(INDEX('Fiche résultats'!J$6:J$35,$AM18,1)&lt;&gt;"",INDEX('Fiche résultats'!J$6:J$35,$AM18,1),"")</f>
      </c>
      <c r="K18" s="152">
        <f>IF(INDEX('Fiche résultats'!K$6:K$35,$AM18,1)&lt;&gt;"",INDEX('Fiche résultats'!K$6:K$35,$AM18,1),"")</f>
      </c>
      <c r="L18" s="152">
        <f>IF(INDEX('Fiche résultats'!L$6:L$35,$AM18,1)&lt;&gt;"",INDEX('Fiche résultats'!L$6:L$35,$AM18,1),"")</f>
      </c>
      <c r="M18" s="153"/>
      <c r="N18" s="126"/>
      <c r="O18" s="173">
        <f>IF(INDEX('Fiche résultats'!O$6:O$35,$AM18,1)&lt;&gt;"",INDEX('Fiche résultats'!O$6:O$35,$AM18,1),"")</f>
      </c>
      <c r="P18" s="173">
        <f>IF(INDEX('Fiche résultats'!P$6:P$35,$AM18,1)&lt;&gt;"",INDEX('Fiche résultats'!P$6:P$35,$AM18,1),"")</f>
      </c>
      <c r="Q18" s="173">
        <f>IF(INDEX('Fiche résultats'!Q$6:Q$35,$AM18,1)&lt;&gt;"",INDEX('Fiche résultats'!Q$6:Q$35,$AM18,1),"")</f>
      </c>
      <c r="R18" s="173">
        <f>IF(INDEX('Fiche résultats'!R$6:R$35,$AM18,1)&lt;&gt;"",INDEX('Fiche résultats'!R$6:R$35,$AM18,1),"")</f>
      </c>
      <c r="S18" s="173">
        <f>IF(INDEX('Fiche résultats'!S$6:S$35,$AM18,1)&lt;&gt;"",INDEX('Fiche résultats'!S$6:S$35,$AM18,1),"")</f>
      </c>
      <c r="T18" s="173">
        <f>IF(INDEX('Fiche résultats'!T$6:T$35,$AM18,1)&lt;&gt;"",INDEX('Fiche résultats'!T$6:T$35,$AM18,1),"")</f>
      </c>
      <c r="U18" s="173">
        <f>IF(INDEX('Fiche résultats'!U$6:U$35,$AM18,1)&lt;&gt;"",INDEX('Fiche résultats'!U$6:U$35,$AM18,1),"")</f>
      </c>
      <c r="V18" s="173">
        <f>IF(INDEX('Fiche résultats'!V$6:V$35,$AM18,1)&lt;&gt;"",INDEX('Fiche résultats'!V$6:V$35,$AM18,1),"")</f>
      </c>
      <c r="W18" s="173">
        <f>IF(INDEX('Fiche résultats'!W$6:W$35,$AM18,1)&lt;&gt;"",INDEX('Fiche résultats'!W$6:W$35,$AM18,1),"")</f>
      </c>
      <c r="X18" s="173">
        <f>IF(INDEX('Fiche résultats'!X$6:X$35,$AM18,1)&lt;&gt;"",INDEX('Fiche résultats'!X$6:X$35,$AM18,1),"")</f>
      </c>
      <c r="Y18" s="173">
        <f>IF(INDEX('Fiche résultats'!Y$6:Y$35,$AM18,1)&lt;&gt;"",INDEX('Fiche résultats'!Y$6:Y$35,$AM18,1),"")</f>
      </c>
      <c r="Z18" s="173">
        <f>IF(INDEX('Fiche résultats'!Z$6:Z$35,$AM18,1)&lt;&gt;"",INDEX('Fiche résultats'!Z$6:Z$35,$AM18,1),"")</f>
      </c>
      <c r="AA18" s="173">
        <f>IF(INDEX('Fiche résultats'!AA$6:AA$35,$AM18,1)&lt;&gt;"",INDEX('Fiche résultats'!AA$6:AA$35,$AM18,1),"")</f>
      </c>
      <c r="AB18" s="173">
        <f>IF(INDEX('Fiche résultats'!AB$6:AB$35,$AM18,1)&lt;&gt;"",INDEX('Fiche résultats'!AB$6:AB$35,$AM18,1),"")</f>
      </c>
      <c r="AC18" s="173">
        <f>IF(INDEX('Fiche résultats'!AC$6:AC$35,$AM18,1)&lt;&gt;"",INDEX('Fiche résultats'!AC$6:AC$35,$AM18,1),"")</f>
      </c>
      <c r="AD18" s="173">
        <f>IF(INDEX('Fiche résultats'!AD$6:AD$35,$AM18,1)&lt;&gt;"",INDEX('Fiche résultats'!AD$6:AD$35,$AM18,1),"")</f>
      </c>
      <c r="AE18" s="173">
        <f>IF(INDEX('Fiche résultats'!AE$6:AE$35,$AM18,1)&lt;&gt;"",INDEX('Fiche résultats'!AE$6:AE$35,$AM18,1),"")</f>
      </c>
      <c r="AF18" s="173">
        <f>IF(INDEX('Fiche résultats'!AF$6:AF$35,$AM18,1)&lt;&gt;"",INDEX('Fiche résultats'!AF$6:AF$35,$AM18,1),"")</f>
      </c>
      <c r="AG18" s="173">
        <f>IF(INDEX('Fiche résultats'!AG$6:AG$35,$AM18,1)&lt;&gt;"",INDEX('Fiche résultats'!AG$6:AG$35,$AM18,1),"")</f>
      </c>
      <c r="AH18" s="173">
        <f>IF(INDEX('Fiche résultats'!AH$6:AH$35,$AM18,1)&lt;&gt;"",INDEX('Fiche résultats'!AH$6:AH$35,$AM18,1),"")</f>
      </c>
      <c r="AI18" s="124"/>
      <c r="AJ18" s="154">
        <f>IF($A18&lt;&gt;"",INDEX('Fiche résultats'!AJ$6:AJ$35,$AM18,1),"")</f>
      </c>
      <c r="AK18" s="119"/>
      <c r="AL18" s="192">
        <f>IF('Fiche résultats'!A18&lt;&gt;"",'Fiche résultats'!A18+COUNTIF('Fiche résultats'!A18:A$35,'Fiche résultats'!A18)-1,AL$36)</f>
        <v>1</v>
      </c>
      <c r="AM18" s="175">
        <f t="shared" si="0"/>
        <v>1</v>
      </c>
      <c r="AN18" s="212">
        <f t="shared" si="1"/>
        <v>1</v>
      </c>
      <c r="AO18" s="157"/>
      <c r="AP18" s="119"/>
    </row>
    <row r="19" spans="1:42" s="96" customFormat="1" ht="21" customHeight="1">
      <c r="A19" s="152">
        <f>IF(INDEX('Fiche résultats'!A$6:A$35,$AM19,1)&lt;&gt;"",INDEX('Fiche résultats'!A$6:A$35,$AM19,1),"")</f>
      </c>
      <c r="B19" s="152">
        <f>IF($A19&lt;&gt;"",INDEX('Fiche résultats'!B$6:B$35,$AM19,1),"")</f>
      </c>
      <c r="C19" s="152">
        <f>IF($A19&lt;&gt;"",INDEX('Fiche résultats'!C$6:C$35,$AM19,1),"")</f>
      </c>
      <c r="D19" s="152">
        <f>IF($A19&lt;&gt;"",INDEX('Fiche résultats'!D$6:D$35,$AM19,1),"")</f>
      </c>
      <c r="E19" s="119"/>
      <c r="F19" s="171">
        <f>IF(INDEX('Fiche résultats'!F$6:F$35,$AM19,1)&lt;&gt;"",INDEX('Fiche résultats'!F$6:F$35,$AM19,1),"")</f>
      </c>
      <c r="G19" s="171">
        <f>IF(INDEX('Fiche résultats'!G$6:G$35,$AM19,1)&lt;&gt;"",INDEX('Fiche résultats'!G$6:G$35,$AM19,1),"")</f>
      </c>
      <c r="H19" s="215">
        <f>IF(INDEX('Fiche résultats'!H$6:H$35,$AM19,1)&lt;&gt;"",INDEX('Fiche résultats'!H$6:H$35,$AM19,1),"")</f>
      </c>
      <c r="I19" s="152">
        <f>IF(INDEX('Fiche résultats'!I$6:I$35,$AM19,1)&lt;&gt;"",INDEX('Fiche résultats'!I$6:I$35,$AM19,1),"")</f>
      </c>
      <c r="J19" s="152">
        <f>IF(INDEX('Fiche résultats'!J$6:J$35,$AM19,1)&lt;&gt;"",INDEX('Fiche résultats'!J$6:J$35,$AM19,1),"")</f>
      </c>
      <c r="K19" s="152">
        <f>IF(INDEX('Fiche résultats'!K$6:K$35,$AM19,1)&lt;&gt;"",INDEX('Fiche résultats'!K$6:K$35,$AM19,1),"")</f>
      </c>
      <c r="L19" s="152">
        <f>IF(INDEX('Fiche résultats'!L$6:L$35,$AM19,1)&lt;&gt;"",INDEX('Fiche résultats'!L$6:L$35,$AM19,1),"")</f>
      </c>
      <c r="M19" s="156"/>
      <c r="N19" s="126"/>
      <c r="O19" s="173">
        <f>IF(INDEX('Fiche résultats'!O$6:O$35,$AM19,1)&lt;&gt;"",INDEX('Fiche résultats'!O$6:O$35,$AM19,1),"")</f>
      </c>
      <c r="P19" s="173">
        <f>IF(INDEX('Fiche résultats'!P$6:P$35,$AM19,1)&lt;&gt;"",INDEX('Fiche résultats'!P$6:P$35,$AM19,1),"")</f>
      </c>
      <c r="Q19" s="173">
        <f>IF(INDEX('Fiche résultats'!Q$6:Q$35,$AM19,1)&lt;&gt;"",INDEX('Fiche résultats'!Q$6:Q$35,$AM19,1),"")</f>
      </c>
      <c r="R19" s="173">
        <f>IF(INDEX('Fiche résultats'!R$6:R$35,$AM19,1)&lt;&gt;"",INDEX('Fiche résultats'!R$6:R$35,$AM19,1),"")</f>
      </c>
      <c r="S19" s="173">
        <f>IF(INDEX('Fiche résultats'!S$6:S$35,$AM19,1)&lt;&gt;"",INDEX('Fiche résultats'!S$6:S$35,$AM19,1),"")</f>
      </c>
      <c r="T19" s="173">
        <f>IF(INDEX('Fiche résultats'!T$6:T$35,$AM19,1)&lt;&gt;"",INDEX('Fiche résultats'!T$6:T$35,$AM19,1),"")</f>
      </c>
      <c r="U19" s="173">
        <f>IF(INDEX('Fiche résultats'!U$6:U$35,$AM19,1)&lt;&gt;"",INDEX('Fiche résultats'!U$6:U$35,$AM19,1),"")</f>
      </c>
      <c r="V19" s="173">
        <f>IF(INDEX('Fiche résultats'!V$6:V$35,$AM19,1)&lt;&gt;"",INDEX('Fiche résultats'!V$6:V$35,$AM19,1),"")</f>
      </c>
      <c r="W19" s="173">
        <f>IF(INDEX('Fiche résultats'!W$6:W$35,$AM19,1)&lt;&gt;"",INDEX('Fiche résultats'!W$6:W$35,$AM19,1),"")</f>
      </c>
      <c r="X19" s="173">
        <f>IF(INDEX('Fiche résultats'!X$6:X$35,$AM19,1)&lt;&gt;"",INDEX('Fiche résultats'!X$6:X$35,$AM19,1),"")</f>
      </c>
      <c r="Y19" s="173">
        <f>IF(INDEX('Fiche résultats'!Y$6:Y$35,$AM19,1)&lt;&gt;"",INDEX('Fiche résultats'!Y$6:Y$35,$AM19,1),"")</f>
      </c>
      <c r="Z19" s="173">
        <f>IF(INDEX('Fiche résultats'!Z$6:Z$35,$AM19,1)&lt;&gt;"",INDEX('Fiche résultats'!Z$6:Z$35,$AM19,1),"")</f>
      </c>
      <c r="AA19" s="173">
        <f>IF(INDEX('Fiche résultats'!AA$6:AA$35,$AM19,1)&lt;&gt;"",INDEX('Fiche résultats'!AA$6:AA$35,$AM19,1),"")</f>
      </c>
      <c r="AB19" s="173">
        <f>IF(INDEX('Fiche résultats'!AB$6:AB$35,$AM19,1)&lt;&gt;"",INDEX('Fiche résultats'!AB$6:AB$35,$AM19,1),"")</f>
      </c>
      <c r="AC19" s="173">
        <f>IF(INDEX('Fiche résultats'!AC$6:AC$35,$AM19,1)&lt;&gt;"",INDEX('Fiche résultats'!AC$6:AC$35,$AM19,1),"")</f>
      </c>
      <c r="AD19" s="173">
        <f>IF(INDEX('Fiche résultats'!AD$6:AD$35,$AM19,1)&lt;&gt;"",INDEX('Fiche résultats'!AD$6:AD$35,$AM19,1),"")</f>
      </c>
      <c r="AE19" s="173">
        <f>IF(INDEX('Fiche résultats'!AE$6:AE$35,$AM19,1)&lt;&gt;"",INDEX('Fiche résultats'!AE$6:AE$35,$AM19,1),"")</f>
      </c>
      <c r="AF19" s="173">
        <f>IF(INDEX('Fiche résultats'!AF$6:AF$35,$AM19,1)&lt;&gt;"",INDEX('Fiche résultats'!AF$6:AF$35,$AM19,1),"")</f>
      </c>
      <c r="AG19" s="173">
        <f>IF(INDEX('Fiche résultats'!AG$6:AG$35,$AM19,1)&lt;&gt;"",INDEX('Fiche résultats'!AG$6:AG$35,$AM19,1),"")</f>
      </c>
      <c r="AH19" s="173">
        <f>IF(INDEX('Fiche résultats'!AH$6:AH$35,$AM19,1)&lt;&gt;"",INDEX('Fiche résultats'!AH$6:AH$35,$AM19,1),"")</f>
      </c>
      <c r="AI19" s="157"/>
      <c r="AJ19" s="154">
        <f>IF($A19&lt;&gt;"",INDEX('Fiche résultats'!AJ$6:AJ$35,$AM19,1),"")</f>
      </c>
      <c r="AK19" s="119"/>
      <c r="AL19" s="192">
        <f>IF('Fiche résultats'!A19&lt;&gt;"",'Fiche résultats'!A19+COUNTIF('Fiche résultats'!A19:A$35,'Fiche résultats'!A19)-1,AL$36)</f>
        <v>1</v>
      </c>
      <c r="AM19" s="175">
        <f t="shared" si="0"/>
        <v>1</v>
      </c>
      <c r="AN19" s="212">
        <f t="shared" si="1"/>
        <v>1</v>
      </c>
      <c r="AO19" s="157"/>
      <c r="AP19" s="119"/>
    </row>
    <row r="20" spans="1:42" s="96" customFormat="1" ht="21" customHeight="1">
      <c r="A20" s="152">
        <f>IF(INDEX('Fiche résultats'!A$6:A$35,$AM20,1)&lt;&gt;"",INDEX('Fiche résultats'!A$6:A$35,$AM20,1),"")</f>
      </c>
      <c r="B20" s="152">
        <f>IF($A20&lt;&gt;"",INDEX('Fiche résultats'!B$6:B$35,$AM20,1),"")</f>
      </c>
      <c r="C20" s="152">
        <f>IF($A20&lt;&gt;"",INDEX('Fiche résultats'!C$6:C$35,$AM20,1),"")</f>
      </c>
      <c r="D20" s="152">
        <f>IF($A20&lt;&gt;"",INDEX('Fiche résultats'!D$6:D$35,$AM20,1),"")</f>
      </c>
      <c r="E20" s="119"/>
      <c r="F20" s="171">
        <f>IF(INDEX('Fiche résultats'!F$6:F$35,$AM20,1)&lt;&gt;"",INDEX('Fiche résultats'!F$6:F$35,$AM20,1),"")</f>
      </c>
      <c r="G20" s="171">
        <f>IF(INDEX('Fiche résultats'!G$6:G$35,$AM20,1)&lt;&gt;"",INDEX('Fiche résultats'!G$6:G$35,$AM20,1),"")</f>
      </c>
      <c r="H20" s="215">
        <f>IF(INDEX('Fiche résultats'!H$6:H$35,$AM20,1)&lt;&gt;"",INDEX('Fiche résultats'!H$6:H$35,$AM20,1),"")</f>
      </c>
      <c r="I20" s="152">
        <f>IF(INDEX('Fiche résultats'!I$6:I$35,$AM20,1)&lt;&gt;"",INDEX('Fiche résultats'!I$6:I$35,$AM20,1),"")</f>
      </c>
      <c r="J20" s="152">
        <f>IF(INDEX('Fiche résultats'!J$6:J$35,$AM20,1)&lt;&gt;"",INDEX('Fiche résultats'!J$6:J$35,$AM20,1),"")</f>
      </c>
      <c r="K20" s="152">
        <f>IF(INDEX('Fiche résultats'!K$6:K$35,$AM20,1)&lt;&gt;"",INDEX('Fiche résultats'!K$6:K$35,$AM20,1),"")</f>
      </c>
      <c r="L20" s="152">
        <f>IF(INDEX('Fiche résultats'!L$6:L$35,$AM20,1)&lt;&gt;"",INDEX('Fiche résultats'!L$6:L$35,$AM20,1),"")</f>
      </c>
      <c r="M20" s="153"/>
      <c r="N20" s="126"/>
      <c r="O20" s="173">
        <f>IF(INDEX('Fiche résultats'!O$6:O$35,$AM20,1)&lt;&gt;"",INDEX('Fiche résultats'!O$6:O$35,$AM20,1),"")</f>
      </c>
      <c r="P20" s="173">
        <f>IF(INDEX('Fiche résultats'!P$6:P$35,$AM20,1)&lt;&gt;"",INDEX('Fiche résultats'!P$6:P$35,$AM20,1),"")</f>
      </c>
      <c r="Q20" s="173">
        <f>IF(INDEX('Fiche résultats'!Q$6:Q$35,$AM20,1)&lt;&gt;"",INDEX('Fiche résultats'!Q$6:Q$35,$AM20,1),"")</f>
      </c>
      <c r="R20" s="173">
        <f>IF(INDEX('Fiche résultats'!R$6:R$35,$AM20,1)&lt;&gt;"",INDEX('Fiche résultats'!R$6:R$35,$AM20,1),"")</f>
      </c>
      <c r="S20" s="173">
        <f>IF(INDEX('Fiche résultats'!S$6:S$35,$AM20,1)&lt;&gt;"",INDEX('Fiche résultats'!S$6:S$35,$AM20,1),"")</f>
      </c>
      <c r="T20" s="173">
        <f>IF(INDEX('Fiche résultats'!T$6:T$35,$AM20,1)&lt;&gt;"",INDEX('Fiche résultats'!T$6:T$35,$AM20,1),"")</f>
      </c>
      <c r="U20" s="173">
        <f>IF(INDEX('Fiche résultats'!U$6:U$35,$AM20,1)&lt;&gt;"",INDEX('Fiche résultats'!U$6:U$35,$AM20,1),"")</f>
      </c>
      <c r="V20" s="173">
        <f>IF(INDEX('Fiche résultats'!V$6:V$35,$AM20,1)&lt;&gt;"",INDEX('Fiche résultats'!V$6:V$35,$AM20,1),"")</f>
      </c>
      <c r="W20" s="173">
        <f>IF(INDEX('Fiche résultats'!W$6:W$35,$AM20,1)&lt;&gt;"",INDEX('Fiche résultats'!W$6:W$35,$AM20,1),"")</f>
      </c>
      <c r="X20" s="173">
        <f>IF(INDEX('Fiche résultats'!X$6:X$35,$AM20,1)&lt;&gt;"",INDEX('Fiche résultats'!X$6:X$35,$AM20,1),"")</f>
      </c>
      <c r="Y20" s="173">
        <f>IF(INDEX('Fiche résultats'!Y$6:Y$35,$AM20,1)&lt;&gt;"",INDEX('Fiche résultats'!Y$6:Y$35,$AM20,1),"")</f>
      </c>
      <c r="Z20" s="173">
        <f>IF(INDEX('Fiche résultats'!Z$6:Z$35,$AM20,1)&lt;&gt;"",INDEX('Fiche résultats'!Z$6:Z$35,$AM20,1),"")</f>
      </c>
      <c r="AA20" s="173">
        <f>IF(INDEX('Fiche résultats'!AA$6:AA$35,$AM20,1)&lt;&gt;"",INDEX('Fiche résultats'!AA$6:AA$35,$AM20,1),"")</f>
      </c>
      <c r="AB20" s="173">
        <f>IF(INDEX('Fiche résultats'!AB$6:AB$35,$AM20,1)&lt;&gt;"",INDEX('Fiche résultats'!AB$6:AB$35,$AM20,1),"")</f>
      </c>
      <c r="AC20" s="173">
        <f>IF(INDEX('Fiche résultats'!AC$6:AC$35,$AM20,1)&lt;&gt;"",INDEX('Fiche résultats'!AC$6:AC$35,$AM20,1),"")</f>
      </c>
      <c r="AD20" s="173">
        <f>IF(INDEX('Fiche résultats'!AD$6:AD$35,$AM20,1)&lt;&gt;"",INDEX('Fiche résultats'!AD$6:AD$35,$AM20,1),"")</f>
      </c>
      <c r="AE20" s="173">
        <f>IF(INDEX('Fiche résultats'!AE$6:AE$35,$AM20,1)&lt;&gt;"",INDEX('Fiche résultats'!AE$6:AE$35,$AM20,1),"")</f>
      </c>
      <c r="AF20" s="173">
        <f>IF(INDEX('Fiche résultats'!AF$6:AF$35,$AM20,1)&lt;&gt;"",INDEX('Fiche résultats'!AF$6:AF$35,$AM20,1),"")</f>
      </c>
      <c r="AG20" s="173">
        <f>IF(INDEX('Fiche résultats'!AG$6:AG$35,$AM20,1)&lt;&gt;"",INDEX('Fiche résultats'!AG$6:AG$35,$AM20,1),"")</f>
      </c>
      <c r="AH20" s="173">
        <f>IF(INDEX('Fiche résultats'!AH$6:AH$35,$AM20,1)&lt;&gt;"",INDEX('Fiche résultats'!AH$6:AH$35,$AM20,1),"")</f>
      </c>
      <c r="AI20" s="157"/>
      <c r="AJ20" s="154">
        <f>IF($A20&lt;&gt;"",INDEX('Fiche résultats'!AJ$6:AJ$35,$AM20,1),"")</f>
      </c>
      <c r="AK20" s="119"/>
      <c r="AL20" s="192">
        <f>IF('Fiche résultats'!A20&lt;&gt;"",'Fiche résultats'!A20+COUNTIF('Fiche résultats'!A20:A$35,'Fiche résultats'!A20)-1,AL$36)</f>
        <v>1</v>
      </c>
      <c r="AM20" s="175">
        <f t="shared" si="0"/>
        <v>1</v>
      </c>
      <c r="AN20" s="212">
        <f t="shared" si="1"/>
        <v>1</v>
      </c>
      <c r="AO20" s="157"/>
      <c r="AP20" s="119"/>
    </row>
    <row r="21" spans="1:42" s="96" customFormat="1" ht="21" customHeight="1">
      <c r="A21" s="152">
        <f>IF(INDEX('Fiche résultats'!A$6:A$35,$AM21,1)&lt;&gt;"",INDEX('Fiche résultats'!A$6:A$35,$AM21,1),"")</f>
      </c>
      <c r="B21" s="152">
        <f>IF($A21&lt;&gt;"",INDEX('Fiche résultats'!B$6:B$35,$AM21,1),"")</f>
      </c>
      <c r="C21" s="152">
        <f>IF($A21&lt;&gt;"",INDEX('Fiche résultats'!C$6:C$35,$AM21,1),"")</f>
      </c>
      <c r="D21" s="152">
        <f>IF($A21&lt;&gt;"",INDEX('Fiche résultats'!D$6:D$35,$AM21,1),"")</f>
      </c>
      <c r="E21" s="119"/>
      <c r="F21" s="171">
        <f>IF(INDEX('Fiche résultats'!F$6:F$35,$AM21,1)&lt;&gt;"",INDEX('Fiche résultats'!F$6:F$35,$AM21,1),"")</f>
      </c>
      <c r="G21" s="171">
        <f>IF(INDEX('Fiche résultats'!G$6:G$35,$AM21,1)&lt;&gt;"",INDEX('Fiche résultats'!G$6:G$35,$AM21,1),"")</f>
      </c>
      <c r="H21" s="215">
        <f>IF(INDEX('Fiche résultats'!H$6:H$35,$AM21,1)&lt;&gt;"",INDEX('Fiche résultats'!H$6:H$35,$AM21,1),"")</f>
      </c>
      <c r="I21" s="152">
        <f>IF(INDEX('Fiche résultats'!I$6:I$35,$AM21,1)&lt;&gt;"",INDEX('Fiche résultats'!I$6:I$35,$AM21,1),"")</f>
      </c>
      <c r="J21" s="152">
        <f>IF(INDEX('Fiche résultats'!J$6:J$35,$AM21,1)&lt;&gt;"",INDEX('Fiche résultats'!J$6:J$35,$AM21,1),"")</f>
      </c>
      <c r="K21" s="152">
        <f>IF(INDEX('Fiche résultats'!K$6:K$35,$AM21,1)&lt;&gt;"",INDEX('Fiche résultats'!K$6:K$35,$AM21,1),"")</f>
      </c>
      <c r="L21" s="152">
        <f>IF(INDEX('Fiche résultats'!L$6:L$35,$AM21,1)&lt;&gt;"",INDEX('Fiche résultats'!L$6:L$35,$AM21,1),"")</f>
      </c>
      <c r="M21" s="156"/>
      <c r="N21" s="126"/>
      <c r="O21" s="173">
        <f>IF(INDEX('Fiche résultats'!O$6:O$35,$AM21,1)&lt;&gt;"",INDEX('Fiche résultats'!O$6:O$35,$AM21,1),"")</f>
      </c>
      <c r="P21" s="173">
        <f>IF(INDEX('Fiche résultats'!P$6:P$35,$AM21,1)&lt;&gt;"",INDEX('Fiche résultats'!P$6:P$35,$AM21,1),"")</f>
      </c>
      <c r="Q21" s="173">
        <f>IF(INDEX('Fiche résultats'!Q$6:Q$35,$AM21,1)&lt;&gt;"",INDEX('Fiche résultats'!Q$6:Q$35,$AM21,1),"")</f>
      </c>
      <c r="R21" s="173">
        <f>IF(INDEX('Fiche résultats'!R$6:R$35,$AM21,1)&lt;&gt;"",INDEX('Fiche résultats'!R$6:R$35,$AM21,1),"")</f>
      </c>
      <c r="S21" s="173">
        <f>IF(INDEX('Fiche résultats'!S$6:S$35,$AM21,1)&lt;&gt;"",INDEX('Fiche résultats'!S$6:S$35,$AM21,1),"")</f>
      </c>
      <c r="T21" s="173">
        <f>IF(INDEX('Fiche résultats'!T$6:T$35,$AM21,1)&lt;&gt;"",INDEX('Fiche résultats'!T$6:T$35,$AM21,1),"")</f>
      </c>
      <c r="U21" s="173">
        <f>IF(INDEX('Fiche résultats'!U$6:U$35,$AM21,1)&lt;&gt;"",INDEX('Fiche résultats'!U$6:U$35,$AM21,1),"")</f>
      </c>
      <c r="V21" s="173">
        <f>IF(INDEX('Fiche résultats'!V$6:V$35,$AM21,1)&lt;&gt;"",INDEX('Fiche résultats'!V$6:V$35,$AM21,1),"")</f>
      </c>
      <c r="W21" s="173">
        <f>IF(INDEX('Fiche résultats'!W$6:W$35,$AM21,1)&lt;&gt;"",INDEX('Fiche résultats'!W$6:W$35,$AM21,1),"")</f>
      </c>
      <c r="X21" s="173">
        <f>IF(INDEX('Fiche résultats'!X$6:X$35,$AM21,1)&lt;&gt;"",INDEX('Fiche résultats'!X$6:X$35,$AM21,1),"")</f>
      </c>
      <c r="Y21" s="173">
        <f>IF(INDEX('Fiche résultats'!Y$6:Y$35,$AM21,1)&lt;&gt;"",INDEX('Fiche résultats'!Y$6:Y$35,$AM21,1),"")</f>
      </c>
      <c r="Z21" s="173">
        <f>IF(INDEX('Fiche résultats'!Z$6:Z$35,$AM21,1)&lt;&gt;"",INDEX('Fiche résultats'!Z$6:Z$35,$AM21,1),"")</f>
      </c>
      <c r="AA21" s="173">
        <f>IF(INDEX('Fiche résultats'!AA$6:AA$35,$AM21,1)&lt;&gt;"",INDEX('Fiche résultats'!AA$6:AA$35,$AM21,1),"")</f>
      </c>
      <c r="AB21" s="173">
        <f>IF(INDEX('Fiche résultats'!AB$6:AB$35,$AM21,1)&lt;&gt;"",INDEX('Fiche résultats'!AB$6:AB$35,$AM21,1),"")</f>
      </c>
      <c r="AC21" s="173">
        <f>IF(INDEX('Fiche résultats'!AC$6:AC$35,$AM21,1)&lt;&gt;"",INDEX('Fiche résultats'!AC$6:AC$35,$AM21,1),"")</f>
      </c>
      <c r="AD21" s="173">
        <f>IF(INDEX('Fiche résultats'!AD$6:AD$35,$AM21,1)&lt;&gt;"",INDEX('Fiche résultats'!AD$6:AD$35,$AM21,1),"")</f>
      </c>
      <c r="AE21" s="173">
        <f>IF(INDEX('Fiche résultats'!AE$6:AE$35,$AM21,1)&lt;&gt;"",INDEX('Fiche résultats'!AE$6:AE$35,$AM21,1),"")</f>
      </c>
      <c r="AF21" s="173">
        <f>IF(INDEX('Fiche résultats'!AF$6:AF$35,$AM21,1)&lt;&gt;"",INDEX('Fiche résultats'!AF$6:AF$35,$AM21,1),"")</f>
      </c>
      <c r="AG21" s="173">
        <f>IF(INDEX('Fiche résultats'!AG$6:AG$35,$AM21,1)&lt;&gt;"",INDEX('Fiche résultats'!AG$6:AG$35,$AM21,1),"")</f>
      </c>
      <c r="AH21" s="173">
        <f>IF(INDEX('Fiche résultats'!AH$6:AH$35,$AM21,1)&lt;&gt;"",INDEX('Fiche résultats'!AH$6:AH$35,$AM21,1),"")</f>
      </c>
      <c r="AI21" s="157"/>
      <c r="AJ21" s="154">
        <f>IF($A21&lt;&gt;"",INDEX('Fiche résultats'!AJ$6:AJ$35,$AM21,1),"")</f>
      </c>
      <c r="AK21" s="119"/>
      <c r="AL21" s="192">
        <f>IF('Fiche résultats'!A21&lt;&gt;"",'Fiche résultats'!A21+COUNTIF('Fiche résultats'!A21:A$35,'Fiche résultats'!A21)-1,AL$36)</f>
        <v>1</v>
      </c>
      <c r="AM21" s="175">
        <f t="shared" si="0"/>
        <v>1</v>
      </c>
      <c r="AN21" s="212">
        <f t="shared" si="1"/>
        <v>1</v>
      </c>
      <c r="AO21" s="157"/>
      <c r="AP21" s="119"/>
    </row>
    <row r="22" spans="1:42" s="96" customFormat="1" ht="21" customHeight="1">
      <c r="A22" s="152">
        <f>IF(INDEX('Fiche résultats'!A$6:A$35,$AM22,1)&lt;&gt;"",INDEX('Fiche résultats'!A$6:A$35,$AM22,1),"")</f>
      </c>
      <c r="B22" s="152">
        <f>IF($A22&lt;&gt;"",INDEX('Fiche résultats'!B$6:B$35,$AM22,1),"")</f>
      </c>
      <c r="C22" s="152">
        <f>IF($A22&lt;&gt;"",INDEX('Fiche résultats'!C$6:C$35,$AM22,1),"")</f>
      </c>
      <c r="D22" s="152">
        <f>IF($A22&lt;&gt;"",INDEX('Fiche résultats'!D$6:D$35,$AM22,1),"")</f>
      </c>
      <c r="E22" s="119"/>
      <c r="F22" s="171">
        <f>IF(INDEX('Fiche résultats'!F$6:F$35,$AM22,1)&lt;&gt;"",INDEX('Fiche résultats'!F$6:F$35,$AM22,1),"")</f>
      </c>
      <c r="G22" s="171">
        <f>IF(INDEX('Fiche résultats'!G$6:G$35,$AM22,1)&lt;&gt;"",INDEX('Fiche résultats'!G$6:G$35,$AM22,1),"")</f>
      </c>
      <c r="H22" s="215">
        <f>IF(INDEX('Fiche résultats'!H$6:H$35,$AM22,1)&lt;&gt;"",INDEX('Fiche résultats'!H$6:H$35,$AM22,1),"")</f>
      </c>
      <c r="I22" s="152">
        <f>IF(INDEX('Fiche résultats'!I$6:I$35,$AM22,1)&lt;&gt;"",INDEX('Fiche résultats'!I$6:I$35,$AM22,1),"")</f>
      </c>
      <c r="J22" s="152">
        <f>IF(INDEX('Fiche résultats'!J$6:J$35,$AM22,1)&lt;&gt;"",INDEX('Fiche résultats'!J$6:J$35,$AM22,1),"")</f>
      </c>
      <c r="K22" s="152">
        <f>IF(INDEX('Fiche résultats'!K$6:K$35,$AM22,1)&lt;&gt;"",INDEX('Fiche résultats'!K$6:K$35,$AM22,1),"")</f>
      </c>
      <c r="L22" s="152">
        <f>IF(INDEX('Fiche résultats'!L$6:L$35,$AM22,1)&lt;&gt;"",INDEX('Fiche résultats'!L$6:L$35,$AM22,1),"")</f>
      </c>
      <c r="M22" s="155"/>
      <c r="N22" s="126"/>
      <c r="O22" s="173">
        <f>IF(INDEX('Fiche résultats'!O$6:O$35,$AM22,1)&lt;&gt;"",INDEX('Fiche résultats'!O$6:O$35,$AM22,1),"")</f>
      </c>
      <c r="P22" s="173">
        <f>IF(INDEX('Fiche résultats'!P$6:P$35,$AM22,1)&lt;&gt;"",INDEX('Fiche résultats'!P$6:P$35,$AM22,1),"")</f>
      </c>
      <c r="Q22" s="173">
        <f>IF(INDEX('Fiche résultats'!Q$6:Q$35,$AM22,1)&lt;&gt;"",INDEX('Fiche résultats'!Q$6:Q$35,$AM22,1),"")</f>
      </c>
      <c r="R22" s="173">
        <f>IF(INDEX('Fiche résultats'!R$6:R$35,$AM22,1)&lt;&gt;"",INDEX('Fiche résultats'!R$6:R$35,$AM22,1),"")</f>
      </c>
      <c r="S22" s="173">
        <f>IF(INDEX('Fiche résultats'!S$6:S$35,$AM22,1)&lt;&gt;"",INDEX('Fiche résultats'!S$6:S$35,$AM22,1),"")</f>
      </c>
      <c r="T22" s="173">
        <f>IF(INDEX('Fiche résultats'!T$6:T$35,$AM22,1)&lt;&gt;"",INDEX('Fiche résultats'!T$6:T$35,$AM22,1),"")</f>
      </c>
      <c r="U22" s="173">
        <f>IF(INDEX('Fiche résultats'!U$6:U$35,$AM22,1)&lt;&gt;"",INDEX('Fiche résultats'!U$6:U$35,$AM22,1),"")</f>
      </c>
      <c r="V22" s="173">
        <f>IF(INDEX('Fiche résultats'!V$6:V$35,$AM22,1)&lt;&gt;"",INDEX('Fiche résultats'!V$6:V$35,$AM22,1),"")</f>
      </c>
      <c r="W22" s="173">
        <f>IF(INDEX('Fiche résultats'!W$6:W$35,$AM22,1)&lt;&gt;"",INDEX('Fiche résultats'!W$6:W$35,$AM22,1),"")</f>
      </c>
      <c r="X22" s="173">
        <f>IF(INDEX('Fiche résultats'!X$6:X$35,$AM22,1)&lt;&gt;"",INDEX('Fiche résultats'!X$6:X$35,$AM22,1),"")</f>
      </c>
      <c r="Y22" s="173">
        <f>IF(INDEX('Fiche résultats'!Y$6:Y$35,$AM22,1)&lt;&gt;"",INDEX('Fiche résultats'!Y$6:Y$35,$AM22,1),"")</f>
      </c>
      <c r="Z22" s="173">
        <f>IF(INDEX('Fiche résultats'!Z$6:Z$35,$AM22,1)&lt;&gt;"",INDEX('Fiche résultats'!Z$6:Z$35,$AM22,1),"")</f>
      </c>
      <c r="AA22" s="173">
        <f>IF(INDEX('Fiche résultats'!AA$6:AA$35,$AM22,1)&lt;&gt;"",INDEX('Fiche résultats'!AA$6:AA$35,$AM22,1),"")</f>
      </c>
      <c r="AB22" s="173">
        <f>IF(INDEX('Fiche résultats'!AB$6:AB$35,$AM22,1)&lt;&gt;"",INDEX('Fiche résultats'!AB$6:AB$35,$AM22,1),"")</f>
      </c>
      <c r="AC22" s="173">
        <f>IF(INDEX('Fiche résultats'!AC$6:AC$35,$AM22,1)&lt;&gt;"",INDEX('Fiche résultats'!AC$6:AC$35,$AM22,1),"")</f>
      </c>
      <c r="AD22" s="173">
        <f>IF(INDEX('Fiche résultats'!AD$6:AD$35,$AM22,1)&lt;&gt;"",INDEX('Fiche résultats'!AD$6:AD$35,$AM22,1),"")</f>
      </c>
      <c r="AE22" s="173">
        <f>IF(INDEX('Fiche résultats'!AE$6:AE$35,$AM22,1)&lt;&gt;"",INDEX('Fiche résultats'!AE$6:AE$35,$AM22,1),"")</f>
      </c>
      <c r="AF22" s="173">
        <f>IF(INDEX('Fiche résultats'!AF$6:AF$35,$AM22,1)&lt;&gt;"",INDEX('Fiche résultats'!AF$6:AF$35,$AM22,1),"")</f>
      </c>
      <c r="AG22" s="173">
        <f>IF(INDEX('Fiche résultats'!AG$6:AG$35,$AM22,1)&lt;&gt;"",INDEX('Fiche résultats'!AG$6:AG$35,$AM22,1),"")</f>
      </c>
      <c r="AH22" s="173">
        <f>IF(INDEX('Fiche résultats'!AH$6:AH$35,$AM22,1)&lt;&gt;"",INDEX('Fiche résultats'!AH$6:AH$35,$AM22,1),"")</f>
      </c>
      <c r="AI22" s="157"/>
      <c r="AJ22" s="154">
        <f>IF($A22&lt;&gt;"",INDEX('Fiche résultats'!AJ$6:AJ$35,$AM22,1),"")</f>
      </c>
      <c r="AK22" s="119"/>
      <c r="AL22" s="192">
        <f>IF('Fiche résultats'!A22&lt;&gt;"",'Fiche résultats'!A22+COUNTIF('Fiche résultats'!A22:A$35,'Fiche résultats'!A22)-1,AL$36)</f>
        <v>1</v>
      </c>
      <c r="AM22" s="175">
        <f t="shared" si="0"/>
        <v>1</v>
      </c>
      <c r="AN22" s="212">
        <f t="shared" si="1"/>
        <v>1</v>
      </c>
      <c r="AO22" s="157"/>
      <c r="AP22" s="119"/>
    </row>
    <row r="23" spans="1:42" s="96" customFormat="1" ht="21" customHeight="1">
      <c r="A23" s="152">
        <f>IF(INDEX('Fiche résultats'!A$6:A$35,$AM23,1)&lt;&gt;"",INDEX('Fiche résultats'!A$6:A$35,$AM23,1),"")</f>
      </c>
      <c r="B23" s="152">
        <f>IF($A23&lt;&gt;"",INDEX('Fiche résultats'!B$6:B$35,$AM23,1),"")</f>
      </c>
      <c r="C23" s="152">
        <f>IF($A23&lt;&gt;"",INDEX('Fiche résultats'!C$6:C$35,$AM23,1),"")</f>
      </c>
      <c r="D23" s="152">
        <f>IF($A23&lt;&gt;"",INDEX('Fiche résultats'!D$6:D$35,$AM23,1),"")</f>
      </c>
      <c r="E23" s="119"/>
      <c r="F23" s="171">
        <f>IF(INDEX('Fiche résultats'!F$6:F$35,$AM23,1)&lt;&gt;"",INDEX('Fiche résultats'!F$6:F$35,$AM23,1),"")</f>
      </c>
      <c r="G23" s="171">
        <f>IF(INDEX('Fiche résultats'!G$6:G$35,$AM23,1)&lt;&gt;"",INDEX('Fiche résultats'!G$6:G$35,$AM23,1),"")</f>
      </c>
      <c r="H23" s="215">
        <f>IF(INDEX('Fiche résultats'!H$6:H$35,$AM23,1)&lt;&gt;"",INDEX('Fiche résultats'!H$6:H$35,$AM23,1),"")</f>
      </c>
      <c r="I23" s="152">
        <f>IF(INDEX('Fiche résultats'!I$6:I$35,$AM23,1)&lt;&gt;"",INDEX('Fiche résultats'!I$6:I$35,$AM23,1),"")</f>
      </c>
      <c r="J23" s="152">
        <f>IF(INDEX('Fiche résultats'!J$6:J$35,$AM23,1)&lt;&gt;"",INDEX('Fiche résultats'!J$6:J$35,$AM23,1),"")</f>
      </c>
      <c r="K23" s="152">
        <f>IF(INDEX('Fiche résultats'!K$6:K$35,$AM23,1)&lt;&gt;"",INDEX('Fiche résultats'!K$6:K$35,$AM23,1),"")</f>
      </c>
      <c r="L23" s="152">
        <f>IF(INDEX('Fiche résultats'!L$6:L$35,$AM23,1)&lt;&gt;"",INDEX('Fiche résultats'!L$6:L$35,$AM23,1),"")</f>
      </c>
      <c r="M23" s="153"/>
      <c r="N23" s="126"/>
      <c r="O23" s="173">
        <f>IF(INDEX('Fiche résultats'!O$6:O$35,$AM23,1)&lt;&gt;"",INDEX('Fiche résultats'!O$6:O$35,$AM23,1),"")</f>
      </c>
      <c r="P23" s="173">
        <f>IF(INDEX('Fiche résultats'!P$6:P$35,$AM23,1)&lt;&gt;"",INDEX('Fiche résultats'!P$6:P$35,$AM23,1),"")</f>
      </c>
      <c r="Q23" s="173">
        <f>IF(INDEX('Fiche résultats'!Q$6:Q$35,$AM23,1)&lt;&gt;"",INDEX('Fiche résultats'!Q$6:Q$35,$AM23,1),"")</f>
      </c>
      <c r="R23" s="173">
        <f>IF(INDEX('Fiche résultats'!R$6:R$35,$AM23,1)&lt;&gt;"",INDEX('Fiche résultats'!R$6:R$35,$AM23,1),"")</f>
      </c>
      <c r="S23" s="173">
        <f>IF(INDEX('Fiche résultats'!S$6:S$35,$AM23,1)&lt;&gt;"",INDEX('Fiche résultats'!S$6:S$35,$AM23,1),"")</f>
      </c>
      <c r="T23" s="173">
        <f>IF(INDEX('Fiche résultats'!T$6:T$35,$AM23,1)&lt;&gt;"",INDEX('Fiche résultats'!T$6:T$35,$AM23,1),"")</f>
      </c>
      <c r="U23" s="173">
        <f>IF(INDEX('Fiche résultats'!U$6:U$35,$AM23,1)&lt;&gt;"",INDEX('Fiche résultats'!U$6:U$35,$AM23,1),"")</f>
      </c>
      <c r="V23" s="173">
        <f>IF(INDEX('Fiche résultats'!V$6:V$35,$AM23,1)&lt;&gt;"",INDEX('Fiche résultats'!V$6:V$35,$AM23,1),"")</f>
      </c>
      <c r="W23" s="173">
        <f>IF(INDEX('Fiche résultats'!W$6:W$35,$AM23,1)&lt;&gt;"",INDEX('Fiche résultats'!W$6:W$35,$AM23,1),"")</f>
      </c>
      <c r="X23" s="173">
        <f>IF(INDEX('Fiche résultats'!X$6:X$35,$AM23,1)&lt;&gt;"",INDEX('Fiche résultats'!X$6:X$35,$AM23,1),"")</f>
      </c>
      <c r="Y23" s="173">
        <f>IF(INDEX('Fiche résultats'!Y$6:Y$35,$AM23,1)&lt;&gt;"",INDEX('Fiche résultats'!Y$6:Y$35,$AM23,1),"")</f>
      </c>
      <c r="Z23" s="173">
        <f>IF(INDEX('Fiche résultats'!Z$6:Z$35,$AM23,1)&lt;&gt;"",INDEX('Fiche résultats'!Z$6:Z$35,$AM23,1),"")</f>
      </c>
      <c r="AA23" s="173">
        <f>IF(INDEX('Fiche résultats'!AA$6:AA$35,$AM23,1)&lt;&gt;"",INDEX('Fiche résultats'!AA$6:AA$35,$AM23,1),"")</f>
      </c>
      <c r="AB23" s="173">
        <f>IF(INDEX('Fiche résultats'!AB$6:AB$35,$AM23,1)&lt;&gt;"",INDEX('Fiche résultats'!AB$6:AB$35,$AM23,1),"")</f>
      </c>
      <c r="AC23" s="173">
        <f>IF(INDEX('Fiche résultats'!AC$6:AC$35,$AM23,1)&lt;&gt;"",INDEX('Fiche résultats'!AC$6:AC$35,$AM23,1),"")</f>
      </c>
      <c r="AD23" s="173">
        <f>IF(INDEX('Fiche résultats'!AD$6:AD$35,$AM23,1)&lt;&gt;"",INDEX('Fiche résultats'!AD$6:AD$35,$AM23,1),"")</f>
      </c>
      <c r="AE23" s="173">
        <f>IF(INDEX('Fiche résultats'!AE$6:AE$35,$AM23,1)&lt;&gt;"",INDEX('Fiche résultats'!AE$6:AE$35,$AM23,1),"")</f>
      </c>
      <c r="AF23" s="173">
        <f>IF(INDEX('Fiche résultats'!AF$6:AF$35,$AM23,1)&lt;&gt;"",INDEX('Fiche résultats'!AF$6:AF$35,$AM23,1),"")</f>
      </c>
      <c r="AG23" s="173">
        <f>IF(INDEX('Fiche résultats'!AG$6:AG$35,$AM23,1)&lt;&gt;"",INDEX('Fiche résultats'!AG$6:AG$35,$AM23,1),"")</f>
      </c>
      <c r="AH23" s="173">
        <f>IF(INDEX('Fiche résultats'!AH$6:AH$35,$AM23,1)&lt;&gt;"",INDEX('Fiche résultats'!AH$6:AH$35,$AM23,1),"")</f>
      </c>
      <c r="AI23" s="157"/>
      <c r="AJ23" s="154">
        <f>IF($A23&lt;&gt;"",INDEX('Fiche résultats'!AJ$6:AJ$35,$AM23,1),"")</f>
      </c>
      <c r="AK23" s="119"/>
      <c r="AL23" s="192">
        <f>IF('Fiche résultats'!A23&lt;&gt;"",'Fiche résultats'!A23+COUNTIF('Fiche résultats'!A23:A$35,'Fiche résultats'!A23)-1,AL$36)</f>
        <v>1</v>
      </c>
      <c r="AM23" s="175">
        <f t="shared" si="0"/>
        <v>1</v>
      </c>
      <c r="AN23" s="212">
        <f t="shared" si="1"/>
        <v>1</v>
      </c>
      <c r="AO23" s="157"/>
      <c r="AP23" s="119"/>
    </row>
    <row r="24" spans="1:42" s="96" customFormat="1" ht="21" customHeight="1">
      <c r="A24" s="152">
        <f>IF(INDEX('Fiche résultats'!A$6:A$35,$AM24,1)&lt;&gt;"",INDEX('Fiche résultats'!A$6:A$35,$AM24,1),"")</f>
      </c>
      <c r="B24" s="152">
        <f>IF($A24&lt;&gt;"",INDEX('Fiche résultats'!B$6:B$35,$AM24,1),"")</f>
      </c>
      <c r="C24" s="152">
        <f>IF($A24&lt;&gt;"",INDEX('Fiche résultats'!C$6:C$35,$AM24,1),"")</f>
      </c>
      <c r="D24" s="152">
        <f>IF($A24&lt;&gt;"",INDEX('Fiche résultats'!D$6:D$35,$AM24,1),"")</f>
      </c>
      <c r="E24" s="119"/>
      <c r="F24" s="171">
        <f>IF(INDEX('Fiche résultats'!F$6:F$35,$AM24,1)&lt;&gt;"",INDEX('Fiche résultats'!F$6:F$35,$AM24,1),"")</f>
      </c>
      <c r="G24" s="171">
        <f>IF(INDEX('Fiche résultats'!G$6:G$35,$AM24,1)&lt;&gt;"",INDEX('Fiche résultats'!G$6:G$35,$AM24,1),"")</f>
      </c>
      <c r="H24" s="215">
        <f>IF(INDEX('Fiche résultats'!H$6:H$35,$AM24,1)&lt;&gt;"",INDEX('Fiche résultats'!H$6:H$35,$AM24,1),"")</f>
      </c>
      <c r="I24" s="152">
        <f>IF(INDEX('Fiche résultats'!I$6:I$35,$AM24,1)&lt;&gt;"",INDEX('Fiche résultats'!I$6:I$35,$AM24,1),"")</f>
      </c>
      <c r="J24" s="152">
        <f>IF(INDEX('Fiche résultats'!J$6:J$35,$AM24,1)&lt;&gt;"",INDEX('Fiche résultats'!J$6:J$35,$AM24,1),"")</f>
      </c>
      <c r="K24" s="152">
        <f>IF(INDEX('Fiche résultats'!K$6:K$35,$AM24,1)&lt;&gt;"",INDEX('Fiche résultats'!K$6:K$35,$AM24,1),"")</f>
      </c>
      <c r="L24" s="152">
        <f>IF(INDEX('Fiche résultats'!L$6:L$35,$AM24,1)&lt;&gt;"",INDEX('Fiche résultats'!L$6:L$35,$AM24,1),"")</f>
      </c>
      <c r="M24" s="153"/>
      <c r="N24" s="126"/>
      <c r="O24" s="173">
        <f>IF(INDEX('Fiche résultats'!O$6:O$35,$AM24,1)&lt;&gt;"",INDEX('Fiche résultats'!O$6:O$35,$AM24,1),"")</f>
      </c>
      <c r="P24" s="173">
        <f>IF(INDEX('Fiche résultats'!P$6:P$35,$AM24,1)&lt;&gt;"",INDEX('Fiche résultats'!P$6:P$35,$AM24,1),"")</f>
      </c>
      <c r="Q24" s="173">
        <f>IF(INDEX('Fiche résultats'!Q$6:Q$35,$AM24,1)&lt;&gt;"",INDEX('Fiche résultats'!Q$6:Q$35,$AM24,1),"")</f>
      </c>
      <c r="R24" s="173">
        <f>IF(INDEX('Fiche résultats'!R$6:R$35,$AM24,1)&lt;&gt;"",INDEX('Fiche résultats'!R$6:R$35,$AM24,1),"")</f>
      </c>
      <c r="S24" s="173">
        <f>IF(INDEX('Fiche résultats'!S$6:S$35,$AM24,1)&lt;&gt;"",INDEX('Fiche résultats'!S$6:S$35,$AM24,1),"")</f>
      </c>
      <c r="T24" s="173">
        <f>IF(INDEX('Fiche résultats'!T$6:T$35,$AM24,1)&lt;&gt;"",INDEX('Fiche résultats'!T$6:T$35,$AM24,1),"")</f>
      </c>
      <c r="U24" s="173">
        <f>IF(INDEX('Fiche résultats'!U$6:U$35,$AM24,1)&lt;&gt;"",INDEX('Fiche résultats'!U$6:U$35,$AM24,1),"")</f>
      </c>
      <c r="V24" s="173">
        <f>IF(INDEX('Fiche résultats'!V$6:V$35,$AM24,1)&lt;&gt;"",INDEX('Fiche résultats'!V$6:V$35,$AM24,1),"")</f>
      </c>
      <c r="W24" s="173">
        <f>IF(INDEX('Fiche résultats'!W$6:W$35,$AM24,1)&lt;&gt;"",INDEX('Fiche résultats'!W$6:W$35,$AM24,1),"")</f>
      </c>
      <c r="X24" s="173">
        <f>IF(INDEX('Fiche résultats'!X$6:X$35,$AM24,1)&lt;&gt;"",INDEX('Fiche résultats'!X$6:X$35,$AM24,1),"")</f>
      </c>
      <c r="Y24" s="173">
        <f>IF(INDEX('Fiche résultats'!Y$6:Y$35,$AM24,1)&lt;&gt;"",INDEX('Fiche résultats'!Y$6:Y$35,$AM24,1),"")</f>
      </c>
      <c r="Z24" s="173">
        <f>IF(INDEX('Fiche résultats'!Z$6:Z$35,$AM24,1)&lt;&gt;"",INDEX('Fiche résultats'!Z$6:Z$35,$AM24,1),"")</f>
      </c>
      <c r="AA24" s="173">
        <f>IF(INDEX('Fiche résultats'!AA$6:AA$35,$AM24,1)&lt;&gt;"",INDEX('Fiche résultats'!AA$6:AA$35,$AM24,1),"")</f>
      </c>
      <c r="AB24" s="173">
        <f>IF(INDEX('Fiche résultats'!AB$6:AB$35,$AM24,1)&lt;&gt;"",INDEX('Fiche résultats'!AB$6:AB$35,$AM24,1),"")</f>
      </c>
      <c r="AC24" s="173">
        <f>IF(INDEX('Fiche résultats'!AC$6:AC$35,$AM24,1)&lt;&gt;"",INDEX('Fiche résultats'!AC$6:AC$35,$AM24,1),"")</f>
      </c>
      <c r="AD24" s="173">
        <f>IF(INDEX('Fiche résultats'!AD$6:AD$35,$AM24,1)&lt;&gt;"",INDEX('Fiche résultats'!AD$6:AD$35,$AM24,1),"")</f>
      </c>
      <c r="AE24" s="173">
        <f>IF(INDEX('Fiche résultats'!AE$6:AE$35,$AM24,1)&lt;&gt;"",INDEX('Fiche résultats'!AE$6:AE$35,$AM24,1),"")</f>
      </c>
      <c r="AF24" s="173">
        <f>IF(INDEX('Fiche résultats'!AF$6:AF$35,$AM24,1)&lt;&gt;"",INDEX('Fiche résultats'!AF$6:AF$35,$AM24,1),"")</f>
      </c>
      <c r="AG24" s="173">
        <f>IF(INDEX('Fiche résultats'!AG$6:AG$35,$AM24,1)&lt;&gt;"",INDEX('Fiche résultats'!AG$6:AG$35,$AM24,1),"")</f>
      </c>
      <c r="AH24" s="173">
        <f>IF(INDEX('Fiche résultats'!AH$6:AH$35,$AM24,1)&lt;&gt;"",INDEX('Fiche résultats'!AH$6:AH$35,$AM24,1),"")</f>
      </c>
      <c r="AI24" s="157"/>
      <c r="AJ24" s="154">
        <f>IF($A24&lt;&gt;"",INDEX('Fiche résultats'!AJ$6:AJ$35,$AM24,1),"")</f>
      </c>
      <c r="AK24" s="119"/>
      <c r="AL24" s="192">
        <f>IF('Fiche résultats'!A24&lt;&gt;"",'Fiche résultats'!A24+COUNTIF('Fiche résultats'!A24:A$35,'Fiche résultats'!A24)-1,AL$36)</f>
        <v>1</v>
      </c>
      <c r="AM24" s="175">
        <f t="shared" si="0"/>
        <v>1</v>
      </c>
      <c r="AN24" s="212">
        <f t="shared" si="1"/>
        <v>1</v>
      </c>
      <c r="AO24" s="157"/>
      <c r="AP24" s="119"/>
    </row>
    <row r="25" spans="1:42" s="96" customFormat="1" ht="21" customHeight="1">
      <c r="A25" s="152">
        <f>IF(INDEX('Fiche résultats'!A$6:A$35,$AM25,1)&lt;&gt;"",INDEX('Fiche résultats'!A$6:A$35,$AM25,1),"")</f>
      </c>
      <c r="B25" s="152">
        <f>IF($A25&lt;&gt;"",INDEX('Fiche résultats'!B$6:B$35,$AM25,1),"")</f>
      </c>
      <c r="C25" s="152">
        <f>IF($A25&lt;&gt;"",INDEX('Fiche résultats'!C$6:C$35,$AM25,1),"")</f>
      </c>
      <c r="D25" s="152">
        <f>IF($A25&lt;&gt;"",INDEX('Fiche résultats'!D$6:D$35,$AM25,1),"")</f>
      </c>
      <c r="E25" s="119"/>
      <c r="F25" s="171">
        <f>IF(INDEX('Fiche résultats'!F$6:F$35,$AM25,1)&lt;&gt;"",INDEX('Fiche résultats'!F$6:F$35,$AM25,1),"")</f>
      </c>
      <c r="G25" s="171">
        <f>IF(INDEX('Fiche résultats'!G$6:G$35,$AM25,1)&lt;&gt;"",INDEX('Fiche résultats'!G$6:G$35,$AM25,1),"")</f>
      </c>
      <c r="H25" s="215">
        <f>IF(INDEX('Fiche résultats'!H$6:H$35,$AM25,1)&lt;&gt;"",INDEX('Fiche résultats'!H$6:H$35,$AM25,1),"")</f>
      </c>
      <c r="I25" s="152">
        <f>IF(INDEX('Fiche résultats'!I$6:I$35,$AM25,1)&lt;&gt;"",INDEX('Fiche résultats'!I$6:I$35,$AM25,1),"")</f>
      </c>
      <c r="J25" s="152">
        <f>IF(INDEX('Fiche résultats'!J$6:J$35,$AM25,1)&lt;&gt;"",INDEX('Fiche résultats'!J$6:J$35,$AM25,1),"")</f>
      </c>
      <c r="K25" s="152">
        <f>IF(INDEX('Fiche résultats'!K$6:K$35,$AM25,1)&lt;&gt;"",INDEX('Fiche résultats'!K$6:K$35,$AM25,1),"")</f>
      </c>
      <c r="L25" s="152">
        <f>IF(INDEX('Fiche résultats'!L$6:L$35,$AM25,1)&lt;&gt;"",INDEX('Fiche résultats'!L$6:L$35,$AM25,1),"")</f>
      </c>
      <c r="M25" s="153"/>
      <c r="N25" s="126"/>
      <c r="O25" s="173">
        <f>IF(INDEX('Fiche résultats'!O$6:O$35,$AM25,1)&lt;&gt;"",INDEX('Fiche résultats'!O$6:O$35,$AM25,1),"")</f>
      </c>
      <c r="P25" s="173">
        <f>IF(INDEX('Fiche résultats'!P$6:P$35,$AM25,1)&lt;&gt;"",INDEX('Fiche résultats'!P$6:P$35,$AM25,1),"")</f>
      </c>
      <c r="Q25" s="173">
        <f>IF(INDEX('Fiche résultats'!Q$6:Q$35,$AM25,1)&lt;&gt;"",INDEX('Fiche résultats'!Q$6:Q$35,$AM25,1),"")</f>
      </c>
      <c r="R25" s="173">
        <f>IF(INDEX('Fiche résultats'!R$6:R$35,$AM25,1)&lt;&gt;"",INDEX('Fiche résultats'!R$6:R$35,$AM25,1),"")</f>
      </c>
      <c r="S25" s="173">
        <f>IF(INDEX('Fiche résultats'!S$6:S$35,$AM25,1)&lt;&gt;"",INDEX('Fiche résultats'!S$6:S$35,$AM25,1),"")</f>
      </c>
      <c r="T25" s="173">
        <f>IF(INDEX('Fiche résultats'!T$6:T$35,$AM25,1)&lt;&gt;"",INDEX('Fiche résultats'!T$6:T$35,$AM25,1),"")</f>
      </c>
      <c r="U25" s="173">
        <f>IF(INDEX('Fiche résultats'!U$6:U$35,$AM25,1)&lt;&gt;"",INDEX('Fiche résultats'!U$6:U$35,$AM25,1),"")</f>
      </c>
      <c r="V25" s="173">
        <f>IF(INDEX('Fiche résultats'!V$6:V$35,$AM25,1)&lt;&gt;"",INDEX('Fiche résultats'!V$6:V$35,$AM25,1),"")</f>
      </c>
      <c r="W25" s="173">
        <f>IF(INDEX('Fiche résultats'!W$6:W$35,$AM25,1)&lt;&gt;"",INDEX('Fiche résultats'!W$6:W$35,$AM25,1),"")</f>
      </c>
      <c r="X25" s="173">
        <f>IF(INDEX('Fiche résultats'!X$6:X$35,$AM25,1)&lt;&gt;"",INDEX('Fiche résultats'!X$6:X$35,$AM25,1),"")</f>
      </c>
      <c r="Y25" s="173">
        <f>IF(INDEX('Fiche résultats'!Y$6:Y$35,$AM25,1)&lt;&gt;"",INDEX('Fiche résultats'!Y$6:Y$35,$AM25,1),"")</f>
      </c>
      <c r="Z25" s="173">
        <f>IF(INDEX('Fiche résultats'!Z$6:Z$35,$AM25,1)&lt;&gt;"",INDEX('Fiche résultats'!Z$6:Z$35,$AM25,1),"")</f>
      </c>
      <c r="AA25" s="173">
        <f>IF(INDEX('Fiche résultats'!AA$6:AA$35,$AM25,1)&lt;&gt;"",INDEX('Fiche résultats'!AA$6:AA$35,$AM25,1),"")</f>
      </c>
      <c r="AB25" s="173">
        <f>IF(INDEX('Fiche résultats'!AB$6:AB$35,$AM25,1)&lt;&gt;"",INDEX('Fiche résultats'!AB$6:AB$35,$AM25,1),"")</f>
      </c>
      <c r="AC25" s="173">
        <f>IF(INDEX('Fiche résultats'!AC$6:AC$35,$AM25,1)&lt;&gt;"",INDEX('Fiche résultats'!AC$6:AC$35,$AM25,1),"")</f>
      </c>
      <c r="AD25" s="173">
        <f>IF(INDEX('Fiche résultats'!AD$6:AD$35,$AM25,1)&lt;&gt;"",INDEX('Fiche résultats'!AD$6:AD$35,$AM25,1),"")</f>
      </c>
      <c r="AE25" s="173">
        <f>IF(INDEX('Fiche résultats'!AE$6:AE$35,$AM25,1)&lt;&gt;"",INDEX('Fiche résultats'!AE$6:AE$35,$AM25,1),"")</f>
      </c>
      <c r="AF25" s="173">
        <f>IF(INDEX('Fiche résultats'!AF$6:AF$35,$AM25,1)&lt;&gt;"",INDEX('Fiche résultats'!AF$6:AF$35,$AM25,1),"")</f>
      </c>
      <c r="AG25" s="173">
        <f>IF(INDEX('Fiche résultats'!AG$6:AG$35,$AM25,1)&lt;&gt;"",INDEX('Fiche résultats'!AG$6:AG$35,$AM25,1),"")</f>
      </c>
      <c r="AH25" s="173">
        <f>IF(INDEX('Fiche résultats'!AH$6:AH$35,$AM25,1)&lt;&gt;"",INDEX('Fiche résultats'!AH$6:AH$35,$AM25,1),"")</f>
      </c>
      <c r="AI25" s="157"/>
      <c r="AJ25" s="154">
        <f>IF($A25&lt;&gt;"",INDEX('Fiche résultats'!AJ$6:AJ$35,$AM25,1),"")</f>
      </c>
      <c r="AK25" s="119"/>
      <c r="AL25" s="192">
        <f>IF('Fiche résultats'!A25&lt;&gt;"",'Fiche résultats'!A25+COUNTIF('Fiche résultats'!A25:A$35,'Fiche résultats'!A25)-1,AL$36)</f>
        <v>1</v>
      </c>
      <c r="AM25" s="175">
        <f t="shared" si="0"/>
        <v>1</v>
      </c>
      <c r="AN25" s="212">
        <f t="shared" si="1"/>
        <v>1</v>
      </c>
      <c r="AO25" s="157"/>
      <c r="AP25" s="119"/>
    </row>
    <row r="26" spans="1:42" s="96" customFormat="1" ht="21" customHeight="1">
      <c r="A26" s="152">
        <f>IF(INDEX('Fiche résultats'!A$6:A$35,$AM26,1)&lt;&gt;"",INDEX('Fiche résultats'!A$6:A$35,$AM26,1),"")</f>
      </c>
      <c r="B26" s="152">
        <f>IF($A26&lt;&gt;"",INDEX('Fiche résultats'!B$6:B$35,$AM26,1),"")</f>
      </c>
      <c r="C26" s="152">
        <f>IF($A26&lt;&gt;"",INDEX('Fiche résultats'!C$6:C$35,$AM26,1),"")</f>
      </c>
      <c r="D26" s="152">
        <f>IF($A26&lt;&gt;"",INDEX('Fiche résultats'!D$6:D$35,$AM26,1),"")</f>
      </c>
      <c r="E26" s="119"/>
      <c r="F26" s="171">
        <f>IF(INDEX('Fiche résultats'!F$6:F$35,$AM26,1)&lt;&gt;"",INDEX('Fiche résultats'!F$6:F$35,$AM26,1),"")</f>
      </c>
      <c r="G26" s="171">
        <f>IF(INDEX('Fiche résultats'!G$6:G$35,$AM26,1)&lt;&gt;"",INDEX('Fiche résultats'!G$6:G$35,$AM26,1),"")</f>
      </c>
      <c r="H26" s="215">
        <f>IF(INDEX('Fiche résultats'!H$6:H$35,$AM26,1)&lt;&gt;"",INDEX('Fiche résultats'!H$6:H$35,$AM26,1),"")</f>
      </c>
      <c r="I26" s="152">
        <f>IF(INDEX('Fiche résultats'!I$6:I$35,$AM26,1)&lt;&gt;"",INDEX('Fiche résultats'!I$6:I$35,$AM26,1),"")</f>
      </c>
      <c r="J26" s="152">
        <f>IF(INDEX('Fiche résultats'!J$6:J$35,$AM26,1)&lt;&gt;"",INDEX('Fiche résultats'!J$6:J$35,$AM26,1),"")</f>
      </c>
      <c r="K26" s="152">
        <f>IF(INDEX('Fiche résultats'!K$6:K$35,$AM26,1)&lt;&gt;"",INDEX('Fiche résultats'!K$6:K$35,$AM26,1),"")</f>
      </c>
      <c r="L26" s="152">
        <f>IF(INDEX('Fiche résultats'!L$6:L$35,$AM26,1)&lt;&gt;"",INDEX('Fiche résultats'!L$6:L$35,$AM26,1),"")</f>
      </c>
      <c r="M26" s="153"/>
      <c r="N26" s="126"/>
      <c r="O26" s="173">
        <f>IF(INDEX('Fiche résultats'!O$6:O$35,$AM26,1)&lt;&gt;"",INDEX('Fiche résultats'!O$6:O$35,$AM26,1),"")</f>
      </c>
      <c r="P26" s="173">
        <f>IF(INDEX('Fiche résultats'!P$6:P$35,$AM26,1)&lt;&gt;"",INDEX('Fiche résultats'!P$6:P$35,$AM26,1),"")</f>
      </c>
      <c r="Q26" s="173">
        <f>IF(INDEX('Fiche résultats'!Q$6:Q$35,$AM26,1)&lt;&gt;"",INDEX('Fiche résultats'!Q$6:Q$35,$AM26,1),"")</f>
      </c>
      <c r="R26" s="173">
        <f>IF(INDEX('Fiche résultats'!R$6:R$35,$AM26,1)&lt;&gt;"",INDEX('Fiche résultats'!R$6:R$35,$AM26,1),"")</f>
      </c>
      <c r="S26" s="173">
        <f>IF(INDEX('Fiche résultats'!S$6:S$35,$AM26,1)&lt;&gt;"",INDEX('Fiche résultats'!S$6:S$35,$AM26,1),"")</f>
      </c>
      <c r="T26" s="173">
        <f>IF(INDEX('Fiche résultats'!T$6:T$35,$AM26,1)&lt;&gt;"",INDEX('Fiche résultats'!T$6:T$35,$AM26,1),"")</f>
      </c>
      <c r="U26" s="173">
        <f>IF(INDEX('Fiche résultats'!U$6:U$35,$AM26,1)&lt;&gt;"",INDEX('Fiche résultats'!U$6:U$35,$AM26,1),"")</f>
      </c>
      <c r="V26" s="173">
        <f>IF(INDEX('Fiche résultats'!V$6:V$35,$AM26,1)&lt;&gt;"",INDEX('Fiche résultats'!V$6:V$35,$AM26,1),"")</f>
      </c>
      <c r="W26" s="173">
        <f>IF(INDEX('Fiche résultats'!W$6:W$35,$AM26,1)&lt;&gt;"",INDEX('Fiche résultats'!W$6:W$35,$AM26,1),"")</f>
      </c>
      <c r="X26" s="173">
        <f>IF(INDEX('Fiche résultats'!X$6:X$35,$AM26,1)&lt;&gt;"",INDEX('Fiche résultats'!X$6:X$35,$AM26,1),"")</f>
      </c>
      <c r="Y26" s="173">
        <f>IF(INDEX('Fiche résultats'!Y$6:Y$35,$AM26,1)&lt;&gt;"",INDEX('Fiche résultats'!Y$6:Y$35,$AM26,1),"")</f>
      </c>
      <c r="Z26" s="173">
        <f>IF(INDEX('Fiche résultats'!Z$6:Z$35,$AM26,1)&lt;&gt;"",INDEX('Fiche résultats'!Z$6:Z$35,$AM26,1),"")</f>
      </c>
      <c r="AA26" s="173">
        <f>IF(INDEX('Fiche résultats'!AA$6:AA$35,$AM26,1)&lt;&gt;"",INDEX('Fiche résultats'!AA$6:AA$35,$AM26,1),"")</f>
      </c>
      <c r="AB26" s="173">
        <f>IF(INDEX('Fiche résultats'!AB$6:AB$35,$AM26,1)&lt;&gt;"",INDEX('Fiche résultats'!AB$6:AB$35,$AM26,1),"")</f>
      </c>
      <c r="AC26" s="173">
        <f>IF(INDEX('Fiche résultats'!AC$6:AC$35,$AM26,1)&lt;&gt;"",INDEX('Fiche résultats'!AC$6:AC$35,$AM26,1),"")</f>
      </c>
      <c r="AD26" s="173">
        <f>IF(INDEX('Fiche résultats'!AD$6:AD$35,$AM26,1)&lt;&gt;"",INDEX('Fiche résultats'!AD$6:AD$35,$AM26,1),"")</f>
      </c>
      <c r="AE26" s="173">
        <f>IF(INDEX('Fiche résultats'!AE$6:AE$35,$AM26,1)&lt;&gt;"",INDEX('Fiche résultats'!AE$6:AE$35,$AM26,1),"")</f>
      </c>
      <c r="AF26" s="173">
        <f>IF(INDEX('Fiche résultats'!AF$6:AF$35,$AM26,1)&lt;&gt;"",INDEX('Fiche résultats'!AF$6:AF$35,$AM26,1),"")</f>
      </c>
      <c r="AG26" s="173">
        <f>IF(INDEX('Fiche résultats'!AG$6:AG$35,$AM26,1)&lt;&gt;"",INDEX('Fiche résultats'!AG$6:AG$35,$AM26,1),"")</f>
      </c>
      <c r="AH26" s="173">
        <f>IF(INDEX('Fiche résultats'!AH$6:AH$35,$AM26,1)&lt;&gt;"",INDEX('Fiche résultats'!AH$6:AH$35,$AM26,1),"")</f>
      </c>
      <c r="AI26" s="157"/>
      <c r="AJ26" s="154">
        <f>IF($A26&lt;&gt;"",INDEX('Fiche résultats'!AJ$6:AJ$35,$AM26,1),"")</f>
      </c>
      <c r="AK26" s="119"/>
      <c r="AL26" s="192">
        <f>IF('Fiche résultats'!A26&lt;&gt;"",'Fiche résultats'!A26+COUNTIF('Fiche résultats'!A26:A$35,'Fiche résultats'!A26)-1,AL$36)</f>
        <v>1</v>
      </c>
      <c r="AM26" s="175">
        <f t="shared" si="0"/>
        <v>1</v>
      </c>
      <c r="AN26" s="212">
        <f t="shared" si="1"/>
        <v>1</v>
      </c>
      <c r="AO26" s="157"/>
      <c r="AP26" s="119"/>
    </row>
    <row r="27" spans="1:42" s="96" customFormat="1" ht="21" customHeight="1">
      <c r="A27" s="152">
        <f>IF(INDEX('Fiche résultats'!A$6:A$35,$AM27,1)&lt;&gt;"",INDEX('Fiche résultats'!A$6:A$35,$AM27,1),"")</f>
      </c>
      <c r="B27" s="152">
        <f>IF($A27&lt;&gt;"",INDEX('Fiche résultats'!B$6:B$35,$AM27,1),"")</f>
      </c>
      <c r="C27" s="152">
        <f>IF($A27&lt;&gt;"",INDEX('Fiche résultats'!C$6:C$35,$AM27,1),"")</f>
      </c>
      <c r="D27" s="152">
        <f>IF($A27&lt;&gt;"",INDEX('Fiche résultats'!D$6:D$35,$AM27,1),"")</f>
      </c>
      <c r="E27" s="119"/>
      <c r="F27" s="171">
        <f>IF(INDEX('Fiche résultats'!F$6:F$35,$AM27,1)&lt;&gt;"",INDEX('Fiche résultats'!F$6:F$35,$AM27,1),"")</f>
      </c>
      <c r="G27" s="171">
        <f>IF(INDEX('Fiche résultats'!G$6:G$35,$AM27,1)&lt;&gt;"",INDEX('Fiche résultats'!G$6:G$35,$AM27,1),"")</f>
      </c>
      <c r="H27" s="215">
        <f>IF(INDEX('Fiche résultats'!H$6:H$35,$AM27,1)&lt;&gt;"",INDEX('Fiche résultats'!H$6:H$35,$AM27,1),"")</f>
      </c>
      <c r="I27" s="152">
        <f>IF(INDEX('Fiche résultats'!I$6:I$35,$AM27,1)&lt;&gt;"",INDEX('Fiche résultats'!I$6:I$35,$AM27,1),"")</f>
      </c>
      <c r="J27" s="152">
        <f>IF(INDEX('Fiche résultats'!J$6:J$35,$AM27,1)&lt;&gt;"",INDEX('Fiche résultats'!J$6:J$35,$AM27,1),"")</f>
      </c>
      <c r="K27" s="152">
        <f>IF(INDEX('Fiche résultats'!K$6:K$35,$AM27,1)&lt;&gt;"",INDEX('Fiche résultats'!K$6:K$35,$AM27,1),"")</f>
      </c>
      <c r="L27" s="152">
        <f>IF(INDEX('Fiche résultats'!L$6:L$35,$AM27,1)&lt;&gt;"",INDEX('Fiche résultats'!L$6:L$35,$AM27,1),"")</f>
      </c>
      <c r="M27" s="153"/>
      <c r="N27" s="126"/>
      <c r="O27" s="173">
        <f>IF(INDEX('Fiche résultats'!O$6:O$35,$AM27,1)&lt;&gt;"",INDEX('Fiche résultats'!O$6:O$35,$AM27,1),"")</f>
      </c>
      <c r="P27" s="173">
        <f>IF(INDEX('Fiche résultats'!P$6:P$35,$AM27,1)&lt;&gt;"",INDEX('Fiche résultats'!P$6:P$35,$AM27,1),"")</f>
      </c>
      <c r="Q27" s="173">
        <f>IF(INDEX('Fiche résultats'!Q$6:Q$35,$AM27,1)&lt;&gt;"",INDEX('Fiche résultats'!Q$6:Q$35,$AM27,1),"")</f>
      </c>
      <c r="R27" s="173">
        <f>IF(INDEX('Fiche résultats'!R$6:R$35,$AM27,1)&lt;&gt;"",INDEX('Fiche résultats'!R$6:R$35,$AM27,1),"")</f>
      </c>
      <c r="S27" s="173">
        <f>IF(INDEX('Fiche résultats'!S$6:S$35,$AM27,1)&lt;&gt;"",INDEX('Fiche résultats'!S$6:S$35,$AM27,1),"")</f>
      </c>
      <c r="T27" s="173">
        <f>IF(INDEX('Fiche résultats'!T$6:T$35,$AM27,1)&lt;&gt;"",INDEX('Fiche résultats'!T$6:T$35,$AM27,1),"")</f>
      </c>
      <c r="U27" s="173">
        <f>IF(INDEX('Fiche résultats'!U$6:U$35,$AM27,1)&lt;&gt;"",INDEX('Fiche résultats'!U$6:U$35,$AM27,1),"")</f>
      </c>
      <c r="V27" s="173">
        <f>IF(INDEX('Fiche résultats'!V$6:V$35,$AM27,1)&lt;&gt;"",INDEX('Fiche résultats'!V$6:V$35,$AM27,1),"")</f>
      </c>
      <c r="W27" s="173">
        <f>IF(INDEX('Fiche résultats'!W$6:W$35,$AM27,1)&lt;&gt;"",INDEX('Fiche résultats'!W$6:W$35,$AM27,1),"")</f>
      </c>
      <c r="X27" s="173">
        <f>IF(INDEX('Fiche résultats'!X$6:X$35,$AM27,1)&lt;&gt;"",INDEX('Fiche résultats'!X$6:X$35,$AM27,1),"")</f>
      </c>
      <c r="Y27" s="173">
        <f>IF(INDEX('Fiche résultats'!Y$6:Y$35,$AM27,1)&lt;&gt;"",INDEX('Fiche résultats'!Y$6:Y$35,$AM27,1),"")</f>
      </c>
      <c r="Z27" s="173">
        <f>IF(INDEX('Fiche résultats'!Z$6:Z$35,$AM27,1)&lt;&gt;"",INDEX('Fiche résultats'!Z$6:Z$35,$AM27,1),"")</f>
      </c>
      <c r="AA27" s="173">
        <f>IF(INDEX('Fiche résultats'!AA$6:AA$35,$AM27,1)&lt;&gt;"",INDEX('Fiche résultats'!AA$6:AA$35,$AM27,1),"")</f>
      </c>
      <c r="AB27" s="173">
        <f>IF(INDEX('Fiche résultats'!AB$6:AB$35,$AM27,1)&lt;&gt;"",INDEX('Fiche résultats'!AB$6:AB$35,$AM27,1),"")</f>
      </c>
      <c r="AC27" s="173">
        <f>IF(INDEX('Fiche résultats'!AC$6:AC$35,$AM27,1)&lt;&gt;"",INDEX('Fiche résultats'!AC$6:AC$35,$AM27,1),"")</f>
      </c>
      <c r="AD27" s="173">
        <f>IF(INDEX('Fiche résultats'!AD$6:AD$35,$AM27,1)&lt;&gt;"",INDEX('Fiche résultats'!AD$6:AD$35,$AM27,1),"")</f>
      </c>
      <c r="AE27" s="173">
        <f>IF(INDEX('Fiche résultats'!AE$6:AE$35,$AM27,1)&lt;&gt;"",INDEX('Fiche résultats'!AE$6:AE$35,$AM27,1),"")</f>
      </c>
      <c r="AF27" s="173">
        <f>IF(INDEX('Fiche résultats'!AF$6:AF$35,$AM27,1)&lt;&gt;"",INDEX('Fiche résultats'!AF$6:AF$35,$AM27,1),"")</f>
      </c>
      <c r="AG27" s="173">
        <f>IF(INDEX('Fiche résultats'!AG$6:AG$35,$AM27,1)&lt;&gt;"",INDEX('Fiche résultats'!AG$6:AG$35,$AM27,1),"")</f>
      </c>
      <c r="AH27" s="173">
        <f>IF(INDEX('Fiche résultats'!AH$6:AH$35,$AM27,1)&lt;&gt;"",INDEX('Fiche résultats'!AH$6:AH$35,$AM27,1),"")</f>
      </c>
      <c r="AI27" s="157"/>
      <c r="AJ27" s="154">
        <f>IF($A27&lt;&gt;"",INDEX('Fiche résultats'!AJ$6:AJ$35,$AM27,1),"")</f>
      </c>
      <c r="AK27" s="119"/>
      <c r="AL27" s="192">
        <f>IF('Fiche résultats'!A27&lt;&gt;"",'Fiche résultats'!A27+COUNTIF('Fiche résultats'!A27:A$35,'Fiche résultats'!A27)-1,AL$36)</f>
        <v>1</v>
      </c>
      <c r="AM27" s="175">
        <f aca="true" t="shared" si="2" ref="AM27:AM34">MATCH(AN27,AL$6:AL$36,0)</f>
        <v>1</v>
      </c>
      <c r="AN27" s="212">
        <f aca="true" t="shared" si="3" ref="AN27:AN34">IF(AN26+1&lt;AL$36,AN26+1,AL$36)</f>
        <v>1</v>
      </c>
      <c r="AO27" s="157"/>
      <c r="AP27" s="119"/>
    </row>
    <row r="28" spans="1:42" s="96" customFormat="1" ht="21" customHeight="1">
      <c r="A28" s="152">
        <f>IF(INDEX('Fiche résultats'!A$6:A$35,$AM28,1)&lt;&gt;"",INDEX('Fiche résultats'!A$6:A$35,$AM28,1),"")</f>
      </c>
      <c r="B28" s="152">
        <f>IF($A28&lt;&gt;"",INDEX('Fiche résultats'!B$6:B$35,$AM28,1),"")</f>
      </c>
      <c r="C28" s="152">
        <f>IF($A28&lt;&gt;"",INDEX('Fiche résultats'!C$6:C$35,$AM28,1),"")</f>
      </c>
      <c r="D28" s="152">
        <f>IF($A28&lt;&gt;"",INDEX('Fiche résultats'!D$6:D$35,$AM28,1),"")</f>
      </c>
      <c r="E28" s="119"/>
      <c r="F28" s="171">
        <f>IF(INDEX('Fiche résultats'!F$6:F$35,$AM28,1)&lt;&gt;"",INDEX('Fiche résultats'!F$6:F$35,$AM28,1),"")</f>
      </c>
      <c r="G28" s="171">
        <f>IF(INDEX('Fiche résultats'!G$6:G$35,$AM28,1)&lt;&gt;"",INDEX('Fiche résultats'!G$6:G$35,$AM28,1),"")</f>
      </c>
      <c r="H28" s="215">
        <f>IF(INDEX('Fiche résultats'!H$6:H$35,$AM28,1)&lt;&gt;"",INDEX('Fiche résultats'!H$6:H$35,$AM28,1),"")</f>
      </c>
      <c r="I28" s="152">
        <f>IF(INDEX('Fiche résultats'!I$6:I$35,$AM28,1)&lt;&gt;"",INDEX('Fiche résultats'!I$6:I$35,$AM28,1),"")</f>
      </c>
      <c r="J28" s="152">
        <f>IF(INDEX('Fiche résultats'!J$6:J$35,$AM28,1)&lt;&gt;"",INDEX('Fiche résultats'!J$6:J$35,$AM28,1),"")</f>
      </c>
      <c r="K28" s="152">
        <f>IF(INDEX('Fiche résultats'!K$6:K$35,$AM28,1)&lt;&gt;"",INDEX('Fiche résultats'!K$6:K$35,$AM28,1),"")</f>
      </c>
      <c r="L28" s="152">
        <f>IF(INDEX('Fiche résultats'!L$6:L$35,$AM28,1)&lt;&gt;"",INDEX('Fiche résultats'!L$6:L$35,$AM28,1),"")</f>
      </c>
      <c r="M28" s="153"/>
      <c r="N28" s="126"/>
      <c r="O28" s="173">
        <f>IF(INDEX('Fiche résultats'!O$6:O$35,$AM28,1)&lt;&gt;"",INDEX('Fiche résultats'!O$6:O$35,$AM28,1),"")</f>
      </c>
      <c r="P28" s="173">
        <f>IF(INDEX('Fiche résultats'!P$6:P$35,$AM28,1)&lt;&gt;"",INDEX('Fiche résultats'!P$6:P$35,$AM28,1),"")</f>
      </c>
      <c r="Q28" s="173">
        <f>IF(INDEX('Fiche résultats'!Q$6:Q$35,$AM28,1)&lt;&gt;"",INDEX('Fiche résultats'!Q$6:Q$35,$AM28,1),"")</f>
      </c>
      <c r="R28" s="173">
        <f>IF(INDEX('Fiche résultats'!R$6:R$35,$AM28,1)&lt;&gt;"",INDEX('Fiche résultats'!R$6:R$35,$AM28,1),"")</f>
      </c>
      <c r="S28" s="173">
        <f>IF(INDEX('Fiche résultats'!S$6:S$35,$AM28,1)&lt;&gt;"",INDEX('Fiche résultats'!S$6:S$35,$AM28,1),"")</f>
      </c>
      <c r="T28" s="173">
        <f>IF(INDEX('Fiche résultats'!T$6:T$35,$AM28,1)&lt;&gt;"",INDEX('Fiche résultats'!T$6:T$35,$AM28,1),"")</f>
      </c>
      <c r="U28" s="173">
        <f>IF(INDEX('Fiche résultats'!U$6:U$35,$AM28,1)&lt;&gt;"",INDEX('Fiche résultats'!U$6:U$35,$AM28,1),"")</f>
      </c>
      <c r="V28" s="173">
        <f>IF(INDEX('Fiche résultats'!V$6:V$35,$AM28,1)&lt;&gt;"",INDEX('Fiche résultats'!V$6:V$35,$AM28,1),"")</f>
      </c>
      <c r="W28" s="173">
        <f>IF(INDEX('Fiche résultats'!W$6:W$35,$AM28,1)&lt;&gt;"",INDEX('Fiche résultats'!W$6:W$35,$AM28,1),"")</f>
      </c>
      <c r="X28" s="173">
        <f>IF(INDEX('Fiche résultats'!X$6:X$35,$AM28,1)&lt;&gt;"",INDEX('Fiche résultats'!X$6:X$35,$AM28,1),"")</f>
      </c>
      <c r="Y28" s="173">
        <f>IF(INDEX('Fiche résultats'!Y$6:Y$35,$AM28,1)&lt;&gt;"",INDEX('Fiche résultats'!Y$6:Y$35,$AM28,1),"")</f>
      </c>
      <c r="Z28" s="173">
        <f>IF(INDEX('Fiche résultats'!Z$6:Z$35,$AM28,1)&lt;&gt;"",INDEX('Fiche résultats'!Z$6:Z$35,$AM28,1),"")</f>
      </c>
      <c r="AA28" s="173">
        <f>IF(INDEX('Fiche résultats'!AA$6:AA$35,$AM28,1)&lt;&gt;"",INDEX('Fiche résultats'!AA$6:AA$35,$AM28,1),"")</f>
      </c>
      <c r="AB28" s="173">
        <f>IF(INDEX('Fiche résultats'!AB$6:AB$35,$AM28,1)&lt;&gt;"",INDEX('Fiche résultats'!AB$6:AB$35,$AM28,1),"")</f>
      </c>
      <c r="AC28" s="173">
        <f>IF(INDEX('Fiche résultats'!AC$6:AC$35,$AM28,1)&lt;&gt;"",INDEX('Fiche résultats'!AC$6:AC$35,$AM28,1),"")</f>
      </c>
      <c r="AD28" s="173">
        <f>IF(INDEX('Fiche résultats'!AD$6:AD$35,$AM28,1)&lt;&gt;"",INDEX('Fiche résultats'!AD$6:AD$35,$AM28,1),"")</f>
      </c>
      <c r="AE28" s="173">
        <f>IF(INDEX('Fiche résultats'!AE$6:AE$35,$AM28,1)&lt;&gt;"",INDEX('Fiche résultats'!AE$6:AE$35,$AM28,1),"")</f>
      </c>
      <c r="AF28" s="173">
        <f>IF(INDEX('Fiche résultats'!AF$6:AF$35,$AM28,1)&lt;&gt;"",INDEX('Fiche résultats'!AF$6:AF$35,$AM28,1),"")</f>
      </c>
      <c r="AG28" s="173">
        <f>IF(INDEX('Fiche résultats'!AG$6:AG$35,$AM28,1)&lt;&gt;"",INDEX('Fiche résultats'!AG$6:AG$35,$AM28,1),"")</f>
      </c>
      <c r="AH28" s="173">
        <f>IF(INDEX('Fiche résultats'!AH$6:AH$35,$AM28,1)&lt;&gt;"",INDEX('Fiche résultats'!AH$6:AH$35,$AM28,1),"")</f>
      </c>
      <c r="AI28" s="157"/>
      <c r="AJ28" s="154">
        <f>IF($A28&lt;&gt;"",INDEX('Fiche résultats'!AJ$6:AJ$35,$AM28,1),"")</f>
      </c>
      <c r="AK28" s="119"/>
      <c r="AL28" s="192">
        <f>IF('Fiche résultats'!A28&lt;&gt;"",'Fiche résultats'!A28+COUNTIF('Fiche résultats'!A28:A$35,'Fiche résultats'!A28)-1,AL$36)</f>
        <v>1</v>
      </c>
      <c r="AM28" s="175">
        <f t="shared" si="2"/>
        <v>1</v>
      </c>
      <c r="AN28" s="212">
        <f t="shared" si="3"/>
        <v>1</v>
      </c>
      <c r="AO28" s="157"/>
      <c r="AP28" s="119"/>
    </row>
    <row r="29" spans="1:42" s="96" customFormat="1" ht="21" customHeight="1">
      <c r="A29" s="152">
        <f>IF(INDEX('Fiche résultats'!A$6:A$35,$AM29,1)&lt;&gt;"",INDEX('Fiche résultats'!A$6:A$35,$AM29,1),"")</f>
      </c>
      <c r="B29" s="152">
        <f>IF($A29&lt;&gt;"",INDEX('Fiche résultats'!B$6:B$35,$AM29,1),"")</f>
      </c>
      <c r="C29" s="152">
        <f>IF($A29&lt;&gt;"",INDEX('Fiche résultats'!C$6:C$35,$AM29,1),"")</f>
      </c>
      <c r="D29" s="152">
        <f>IF($A29&lt;&gt;"",INDEX('Fiche résultats'!D$6:D$35,$AM29,1),"")</f>
      </c>
      <c r="E29" s="119"/>
      <c r="F29" s="171">
        <f>IF(INDEX('Fiche résultats'!F$6:F$35,$AM29,1)&lt;&gt;"",INDEX('Fiche résultats'!F$6:F$35,$AM29,1),"")</f>
      </c>
      <c r="G29" s="171">
        <f>IF(INDEX('Fiche résultats'!G$6:G$35,$AM29,1)&lt;&gt;"",INDEX('Fiche résultats'!G$6:G$35,$AM29,1),"")</f>
      </c>
      <c r="H29" s="215">
        <f>IF(INDEX('Fiche résultats'!H$6:H$35,$AM29,1)&lt;&gt;"",INDEX('Fiche résultats'!H$6:H$35,$AM29,1),"")</f>
      </c>
      <c r="I29" s="152">
        <f>IF(INDEX('Fiche résultats'!I$6:I$35,$AM29,1)&lt;&gt;"",INDEX('Fiche résultats'!I$6:I$35,$AM29,1),"")</f>
      </c>
      <c r="J29" s="152">
        <f>IF(INDEX('Fiche résultats'!J$6:J$35,$AM29,1)&lt;&gt;"",INDEX('Fiche résultats'!J$6:J$35,$AM29,1),"")</f>
      </c>
      <c r="K29" s="152">
        <f>IF(INDEX('Fiche résultats'!K$6:K$35,$AM29,1)&lt;&gt;"",INDEX('Fiche résultats'!K$6:K$35,$AM29,1),"")</f>
      </c>
      <c r="L29" s="152">
        <f>IF(INDEX('Fiche résultats'!L$6:L$35,$AM29,1)&lt;&gt;"",INDEX('Fiche résultats'!L$6:L$35,$AM29,1),"")</f>
      </c>
      <c r="M29" s="153"/>
      <c r="N29" s="126"/>
      <c r="O29" s="173">
        <f>IF(INDEX('Fiche résultats'!O$6:O$35,$AM29,1)&lt;&gt;"",INDEX('Fiche résultats'!O$6:O$35,$AM29,1),"")</f>
      </c>
      <c r="P29" s="173">
        <f>IF(INDEX('Fiche résultats'!P$6:P$35,$AM29,1)&lt;&gt;"",INDEX('Fiche résultats'!P$6:P$35,$AM29,1),"")</f>
      </c>
      <c r="Q29" s="173">
        <f>IF(INDEX('Fiche résultats'!Q$6:Q$35,$AM29,1)&lt;&gt;"",INDEX('Fiche résultats'!Q$6:Q$35,$AM29,1),"")</f>
      </c>
      <c r="R29" s="173">
        <f>IF(INDEX('Fiche résultats'!R$6:R$35,$AM29,1)&lt;&gt;"",INDEX('Fiche résultats'!R$6:R$35,$AM29,1),"")</f>
      </c>
      <c r="S29" s="173">
        <f>IF(INDEX('Fiche résultats'!S$6:S$35,$AM29,1)&lt;&gt;"",INDEX('Fiche résultats'!S$6:S$35,$AM29,1),"")</f>
      </c>
      <c r="T29" s="173">
        <f>IF(INDEX('Fiche résultats'!T$6:T$35,$AM29,1)&lt;&gt;"",INDEX('Fiche résultats'!T$6:T$35,$AM29,1),"")</f>
      </c>
      <c r="U29" s="173">
        <f>IF(INDEX('Fiche résultats'!U$6:U$35,$AM29,1)&lt;&gt;"",INDEX('Fiche résultats'!U$6:U$35,$AM29,1),"")</f>
      </c>
      <c r="V29" s="173">
        <f>IF(INDEX('Fiche résultats'!V$6:V$35,$AM29,1)&lt;&gt;"",INDEX('Fiche résultats'!V$6:V$35,$AM29,1),"")</f>
      </c>
      <c r="W29" s="173">
        <f>IF(INDEX('Fiche résultats'!W$6:W$35,$AM29,1)&lt;&gt;"",INDEX('Fiche résultats'!W$6:W$35,$AM29,1),"")</f>
      </c>
      <c r="X29" s="173">
        <f>IF(INDEX('Fiche résultats'!X$6:X$35,$AM29,1)&lt;&gt;"",INDEX('Fiche résultats'!X$6:X$35,$AM29,1),"")</f>
      </c>
      <c r="Y29" s="173">
        <f>IF(INDEX('Fiche résultats'!Y$6:Y$35,$AM29,1)&lt;&gt;"",INDEX('Fiche résultats'!Y$6:Y$35,$AM29,1),"")</f>
      </c>
      <c r="Z29" s="173">
        <f>IF(INDEX('Fiche résultats'!Z$6:Z$35,$AM29,1)&lt;&gt;"",INDEX('Fiche résultats'!Z$6:Z$35,$AM29,1),"")</f>
      </c>
      <c r="AA29" s="173">
        <f>IF(INDEX('Fiche résultats'!AA$6:AA$35,$AM29,1)&lt;&gt;"",INDEX('Fiche résultats'!AA$6:AA$35,$AM29,1),"")</f>
      </c>
      <c r="AB29" s="173">
        <f>IF(INDEX('Fiche résultats'!AB$6:AB$35,$AM29,1)&lt;&gt;"",INDEX('Fiche résultats'!AB$6:AB$35,$AM29,1),"")</f>
      </c>
      <c r="AC29" s="173">
        <f>IF(INDEX('Fiche résultats'!AC$6:AC$35,$AM29,1)&lt;&gt;"",INDEX('Fiche résultats'!AC$6:AC$35,$AM29,1),"")</f>
      </c>
      <c r="AD29" s="173">
        <f>IF(INDEX('Fiche résultats'!AD$6:AD$35,$AM29,1)&lt;&gt;"",INDEX('Fiche résultats'!AD$6:AD$35,$AM29,1),"")</f>
      </c>
      <c r="AE29" s="173">
        <f>IF(INDEX('Fiche résultats'!AE$6:AE$35,$AM29,1)&lt;&gt;"",INDEX('Fiche résultats'!AE$6:AE$35,$AM29,1),"")</f>
      </c>
      <c r="AF29" s="173">
        <f>IF(INDEX('Fiche résultats'!AF$6:AF$35,$AM29,1)&lt;&gt;"",INDEX('Fiche résultats'!AF$6:AF$35,$AM29,1),"")</f>
      </c>
      <c r="AG29" s="173">
        <f>IF(INDEX('Fiche résultats'!AG$6:AG$35,$AM29,1)&lt;&gt;"",INDEX('Fiche résultats'!AG$6:AG$35,$AM29,1),"")</f>
      </c>
      <c r="AH29" s="173">
        <f>IF(INDEX('Fiche résultats'!AH$6:AH$35,$AM29,1)&lt;&gt;"",INDEX('Fiche résultats'!AH$6:AH$35,$AM29,1),"")</f>
      </c>
      <c r="AI29" s="157"/>
      <c r="AJ29" s="154">
        <f>IF($A29&lt;&gt;"",INDEX('Fiche résultats'!AJ$6:AJ$35,$AM29,1),"")</f>
      </c>
      <c r="AK29" s="119"/>
      <c r="AL29" s="192">
        <f>IF('Fiche résultats'!A29&lt;&gt;"",'Fiche résultats'!A29+COUNTIF('Fiche résultats'!A29:A$35,'Fiche résultats'!A29)-1,AL$36)</f>
        <v>1</v>
      </c>
      <c r="AM29" s="175">
        <f t="shared" si="2"/>
        <v>1</v>
      </c>
      <c r="AN29" s="212">
        <f t="shared" si="3"/>
        <v>1</v>
      </c>
      <c r="AO29" s="157"/>
      <c r="AP29" s="119"/>
    </row>
    <row r="30" spans="1:42" s="96" customFormat="1" ht="21" customHeight="1">
      <c r="A30" s="152">
        <f>IF(INDEX('Fiche résultats'!A$6:A$35,$AM30,1)&lt;&gt;"",INDEX('Fiche résultats'!A$6:A$35,$AM30,1),"")</f>
      </c>
      <c r="B30" s="152">
        <f>IF($A30&lt;&gt;"",INDEX('Fiche résultats'!B$6:B$35,$AM30,1),"")</f>
      </c>
      <c r="C30" s="152">
        <f>IF($A30&lt;&gt;"",INDEX('Fiche résultats'!C$6:C$35,$AM30,1),"")</f>
      </c>
      <c r="D30" s="152">
        <f>IF($A30&lt;&gt;"",INDEX('Fiche résultats'!D$6:D$35,$AM30,1),"")</f>
      </c>
      <c r="E30" s="119"/>
      <c r="F30" s="171">
        <f>IF(INDEX('Fiche résultats'!F$6:F$35,$AM30,1)&lt;&gt;"",INDEX('Fiche résultats'!F$6:F$35,$AM30,1),"")</f>
      </c>
      <c r="G30" s="171">
        <f>IF(INDEX('Fiche résultats'!G$6:G$35,$AM30,1)&lt;&gt;"",INDEX('Fiche résultats'!G$6:G$35,$AM30,1),"")</f>
      </c>
      <c r="H30" s="215">
        <f>IF(INDEX('Fiche résultats'!H$6:H$35,$AM30,1)&lt;&gt;"",INDEX('Fiche résultats'!H$6:H$35,$AM30,1),"")</f>
      </c>
      <c r="I30" s="152">
        <f>IF(INDEX('Fiche résultats'!I$6:I$35,$AM30,1)&lt;&gt;"",INDEX('Fiche résultats'!I$6:I$35,$AM30,1),"")</f>
      </c>
      <c r="J30" s="152">
        <f>IF(INDEX('Fiche résultats'!J$6:J$35,$AM30,1)&lt;&gt;"",INDEX('Fiche résultats'!J$6:J$35,$AM30,1),"")</f>
      </c>
      <c r="K30" s="152">
        <f>IF(INDEX('Fiche résultats'!K$6:K$35,$AM30,1)&lt;&gt;"",INDEX('Fiche résultats'!K$6:K$35,$AM30,1),"")</f>
      </c>
      <c r="L30" s="152">
        <f>IF(INDEX('Fiche résultats'!L$6:L$35,$AM30,1)&lt;&gt;"",INDEX('Fiche résultats'!L$6:L$35,$AM30,1),"")</f>
      </c>
      <c r="M30" s="153"/>
      <c r="N30" s="126"/>
      <c r="O30" s="173">
        <f>IF(INDEX('Fiche résultats'!O$6:O$35,$AM30,1)&lt;&gt;"",INDEX('Fiche résultats'!O$6:O$35,$AM30,1),"")</f>
      </c>
      <c r="P30" s="173">
        <f>IF(INDEX('Fiche résultats'!P$6:P$35,$AM30,1)&lt;&gt;"",INDEX('Fiche résultats'!P$6:P$35,$AM30,1),"")</f>
      </c>
      <c r="Q30" s="173">
        <f>IF(INDEX('Fiche résultats'!Q$6:Q$35,$AM30,1)&lt;&gt;"",INDEX('Fiche résultats'!Q$6:Q$35,$AM30,1),"")</f>
      </c>
      <c r="R30" s="173">
        <f>IF(INDEX('Fiche résultats'!R$6:R$35,$AM30,1)&lt;&gt;"",INDEX('Fiche résultats'!R$6:R$35,$AM30,1),"")</f>
      </c>
      <c r="S30" s="173">
        <f>IF(INDEX('Fiche résultats'!S$6:S$35,$AM30,1)&lt;&gt;"",INDEX('Fiche résultats'!S$6:S$35,$AM30,1),"")</f>
      </c>
      <c r="T30" s="173">
        <f>IF(INDEX('Fiche résultats'!T$6:T$35,$AM30,1)&lt;&gt;"",INDEX('Fiche résultats'!T$6:T$35,$AM30,1),"")</f>
      </c>
      <c r="U30" s="173">
        <f>IF(INDEX('Fiche résultats'!U$6:U$35,$AM30,1)&lt;&gt;"",INDEX('Fiche résultats'!U$6:U$35,$AM30,1),"")</f>
      </c>
      <c r="V30" s="173">
        <f>IF(INDEX('Fiche résultats'!V$6:V$35,$AM30,1)&lt;&gt;"",INDEX('Fiche résultats'!V$6:V$35,$AM30,1),"")</f>
      </c>
      <c r="W30" s="173">
        <f>IF(INDEX('Fiche résultats'!W$6:W$35,$AM30,1)&lt;&gt;"",INDEX('Fiche résultats'!W$6:W$35,$AM30,1),"")</f>
      </c>
      <c r="X30" s="173">
        <f>IF(INDEX('Fiche résultats'!X$6:X$35,$AM30,1)&lt;&gt;"",INDEX('Fiche résultats'!X$6:X$35,$AM30,1),"")</f>
      </c>
      <c r="Y30" s="173">
        <f>IF(INDEX('Fiche résultats'!Y$6:Y$35,$AM30,1)&lt;&gt;"",INDEX('Fiche résultats'!Y$6:Y$35,$AM30,1),"")</f>
      </c>
      <c r="Z30" s="173">
        <f>IF(INDEX('Fiche résultats'!Z$6:Z$35,$AM30,1)&lt;&gt;"",INDEX('Fiche résultats'!Z$6:Z$35,$AM30,1),"")</f>
      </c>
      <c r="AA30" s="173">
        <f>IF(INDEX('Fiche résultats'!AA$6:AA$35,$AM30,1)&lt;&gt;"",INDEX('Fiche résultats'!AA$6:AA$35,$AM30,1),"")</f>
      </c>
      <c r="AB30" s="173">
        <f>IF(INDEX('Fiche résultats'!AB$6:AB$35,$AM30,1)&lt;&gt;"",INDEX('Fiche résultats'!AB$6:AB$35,$AM30,1),"")</f>
      </c>
      <c r="AC30" s="173">
        <f>IF(INDEX('Fiche résultats'!AC$6:AC$35,$AM30,1)&lt;&gt;"",INDEX('Fiche résultats'!AC$6:AC$35,$AM30,1),"")</f>
      </c>
      <c r="AD30" s="173">
        <f>IF(INDEX('Fiche résultats'!AD$6:AD$35,$AM30,1)&lt;&gt;"",INDEX('Fiche résultats'!AD$6:AD$35,$AM30,1),"")</f>
      </c>
      <c r="AE30" s="173">
        <f>IF(INDEX('Fiche résultats'!AE$6:AE$35,$AM30,1)&lt;&gt;"",INDEX('Fiche résultats'!AE$6:AE$35,$AM30,1),"")</f>
      </c>
      <c r="AF30" s="173">
        <f>IF(INDEX('Fiche résultats'!AF$6:AF$35,$AM30,1)&lt;&gt;"",INDEX('Fiche résultats'!AF$6:AF$35,$AM30,1),"")</f>
      </c>
      <c r="AG30" s="173">
        <f>IF(INDEX('Fiche résultats'!AG$6:AG$35,$AM30,1)&lt;&gt;"",INDEX('Fiche résultats'!AG$6:AG$35,$AM30,1),"")</f>
      </c>
      <c r="AH30" s="173">
        <f>IF(INDEX('Fiche résultats'!AH$6:AH$35,$AM30,1)&lt;&gt;"",INDEX('Fiche résultats'!AH$6:AH$35,$AM30,1),"")</f>
      </c>
      <c r="AI30" s="157"/>
      <c r="AJ30" s="154">
        <f>IF($A30&lt;&gt;"",INDEX('Fiche résultats'!AJ$6:AJ$35,$AM30,1),"")</f>
      </c>
      <c r="AK30" s="119"/>
      <c r="AL30" s="192">
        <f>IF('Fiche résultats'!A30&lt;&gt;"",'Fiche résultats'!A30+COUNTIF('Fiche résultats'!A30:A$35,'Fiche résultats'!A30)-1,AL$36)</f>
        <v>1</v>
      </c>
      <c r="AM30" s="175">
        <f t="shared" si="2"/>
        <v>1</v>
      </c>
      <c r="AN30" s="212">
        <f t="shared" si="3"/>
        <v>1</v>
      </c>
      <c r="AO30" s="157"/>
      <c r="AP30" s="119"/>
    </row>
    <row r="31" spans="1:42" s="96" customFormat="1" ht="21" customHeight="1">
      <c r="A31" s="152">
        <f>IF(INDEX('Fiche résultats'!A$6:A$35,$AM31,1)&lt;&gt;"",INDEX('Fiche résultats'!A$6:A$35,$AM31,1),"")</f>
      </c>
      <c r="B31" s="152">
        <f>IF($A31&lt;&gt;"",INDEX('Fiche résultats'!B$6:B$35,$AM31,1),"")</f>
      </c>
      <c r="C31" s="152">
        <f>IF($A31&lt;&gt;"",INDEX('Fiche résultats'!C$6:C$35,$AM31,1),"")</f>
      </c>
      <c r="D31" s="152">
        <f>IF($A31&lt;&gt;"",INDEX('Fiche résultats'!D$6:D$35,$AM31,1),"")</f>
      </c>
      <c r="E31" s="119"/>
      <c r="F31" s="171">
        <f>IF(INDEX('Fiche résultats'!F$6:F$35,$AM31,1)&lt;&gt;"",INDEX('Fiche résultats'!F$6:F$35,$AM31,1),"")</f>
      </c>
      <c r="G31" s="171">
        <f>IF(INDEX('Fiche résultats'!G$6:G$35,$AM31,1)&lt;&gt;"",INDEX('Fiche résultats'!G$6:G$35,$AM31,1),"")</f>
      </c>
      <c r="H31" s="215">
        <f>IF(INDEX('Fiche résultats'!H$6:H$35,$AM31,1)&lt;&gt;"",INDEX('Fiche résultats'!H$6:H$35,$AM31,1),"")</f>
      </c>
      <c r="I31" s="152">
        <f>IF(INDEX('Fiche résultats'!I$6:I$35,$AM31,1)&lt;&gt;"",INDEX('Fiche résultats'!I$6:I$35,$AM31,1),"")</f>
      </c>
      <c r="J31" s="152">
        <f>IF(INDEX('Fiche résultats'!J$6:J$35,$AM31,1)&lt;&gt;"",INDEX('Fiche résultats'!J$6:J$35,$AM31,1),"")</f>
      </c>
      <c r="K31" s="152">
        <f>IF(INDEX('Fiche résultats'!K$6:K$35,$AM31,1)&lt;&gt;"",INDEX('Fiche résultats'!K$6:K$35,$AM31,1),"")</f>
      </c>
      <c r="L31" s="152">
        <f>IF(INDEX('Fiche résultats'!L$6:L$35,$AM31,1)&lt;&gt;"",INDEX('Fiche résultats'!L$6:L$35,$AM31,1),"")</f>
      </c>
      <c r="M31" s="153"/>
      <c r="N31" s="126"/>
      <c r="O31" s="173">
        <f>IF(INDEX('Fiche résultats'!O$6:O$35,$AM31,1)&lt;&gt;"",INDEX('Fiche résultats'!O$6:O$35,$AM31,1),"")</f>
      </c>
      <c r="P31" s="173">
        <f>IF(INDEX('Fiche résultats'!P$6:P$35,$AM31,1)&lt;&gt;"",INDEX('Fiche résultats'!P$6:P$35,$AM31,1),"")</f>
      </c>
      <c r="Q31" s="173">
        <f>IF(INDEX('Fiche résultats'!Q$6:Q$35,$AM31,1)&lt;&gt;"",INDEX('Fiche résultats'!Q$6:Q$35,$AM31,1),"")</f>
      </c>
      <c r="R31" s="173">
        <f>IF(INDEX('Fiche résultats'!R$6:R$35,$AM31,1)&lt;&gt;"",INDEX('Fiche résultats'!R$6:R$35,$AM31,1),"")</f>
      </c>
      <c r="S31" s="173">
        <f>IF(INDEX('Fiche résultats'!S$6:S$35,$AM31,1)&lt;&gt;"",INDEX('Fiche résultats'!S$6:S$35,$AM31,1),"")</f>
      </c>
      <c r="T31" s="173">
        <f>IF(INDEX('Fiche résultats'!T$6:T$35,$AM31,1)&lt;&gt;"",INDEX('Fiche résultats'!T$6:T$35,$AM31,1),"")</f>
      </c>
      <c r="U31" s="173">
        <f>IF(INDEX('Fiche résultats'!U$6:U$35,$AM31,1)&lt;&gt;"",INDEX('Fiche résultats'!U$6:U$35,$AM31,1),"")</f>
      </c>
      <c r="V31" s="173">
        <f>IF(INDEX('Fiche résultats'!V$6:V$35,$AM31,1)&lt;&gt;"",INDEX('Fiche résultats'!V$6:V$35,$AM31,1),"")</f>
      </c>
      <c r="W31" s="173">
        <f>IF(INDEX('Fiche résultats'!W$6:W$35,$AM31,1)&lt;&gt;"",INDEX('Fiche résultats'!W$6:W$35,$AM31,1),"")</f>
      </c>
      <c r="X31" s="173">
        <f>IF(INDEX('Fiche résultats'!X$6:X$35,$AM31,1)&lt;&gt;"",INDEX('Fiche résultats'!X$6:X$35,$AM31,1),"")</f>
      </c>
      <c r="Y31" s="173">
        <f>IF(INDEX('Fiche résultats'!Y$6:Y$35,$AM31,1)&lt;&gt;"",INDEX('Fiche résultats'!Y$6:Y$35,$AM31,1),"")</f>
      </c>
      <c r="Z31" s="173">
        <f>IF(INDEX('Fiche résultats'!Z$6:Z$35,$AM31,1)&lt;&gt;"",INDEX('Fiche résultats'!Z$6:Z$35,$AM31,1),"")</f>
      </c>
      <c r="AA31" s="173">
        <f>IF(INDEX('Fiche résultats'!AA$6:AA$35,$AM31,1)&lt;&gt;"",INDEX('Fiche résultats'!AA$6:AA$35,$AM31,1),"")</f>
      </c>
      <c r="AB31" s="173">
        <f>IF(INDEX('Fiche résultats'!AB$6:AB$35,$AM31,1)&lt;&gt;"",INDEX('Fiche résultats'!AB$6:AB$35,$AM31,1),"")</f>
      </c>
      <c r="AC31" s="173">
        <f>IF(INDEX('Fiche résultats'!AC$6:AC$35,$AM31,1)&lt;&gt;"",INDEX('Fiche résultats'!AC$6:AC$35,$AM31,1),"")</f>
      </c>
      <c r="AD31" s="173">
        <f>IF(INDEX('Fiche résultats'!AD$6:AD$35,$AM31,1)&lt;&gt;"",INDEX('Fiche résultats'!AD$6:AD$35,$AM31,1),"")</f>
      </c>
      <c r="AE31" s="173">
        <f>IF(INDEX('Fiche résultats'!AE$6:AE$35,$AM31,1)&lt;&gt;"",INDEX('Fiche résultats'!AE$6:AE$35,$AM31,1),"")</f>
      </c>
      <c r="AF31" s="173">
        <f>IF(INDEX('Fiche résultats'!AF$6:AF$35,$AM31,1)&lt;&gt;"",INDEX('Fiche résultats'!AF$6:AF$35,$AM31,1),"")</f>
      </c>
      <c r="AG31" s="173">
        <f>IF(INDEX('Fiche résultats'!AG$6:AG$35,$AM31,1)&lt;&gt;"",INDEX('Fiche résultats'!AG$6:AG$35,$AM31,1),"")</f>
      </c>
      <c r="AH31" s="173">
        <f>IF(INDEX('Fiche résultats'!AH$6:AH$35,$AM31,1)&lt;&gt;"",INDEX('Fiche résultats'!AH$6:AH$35,$AM31,1),"")</f>
      </c>
      <c r="AI31" s="157"/>
      <c r="AJ31" s="154">
        <f>IF($A31&lt;&gt;"",INDEX('Fiche résultats'!AJ$6:AJ$35,$AM31,1),"")</f>
      </c>
      <c r="AK31" s="119"/>
      <c r="AL31" s="192">
        <f>IF('Fiche résultats'!A31&lt;&gt;"",'Fiche résultats'!A31+COUNTIF('Fiche résultats'!A31:A$35,'Fiche résultats'!A31)-1,AL$36)</f>
        <v>1</v>
      </c>
      <c r="AM31" s="175">
        <f t="shared" si="2"/>
        <v>1</v>
      </c>
      <c r="AN31" s="212">
        <f t="shared" si="3"/>
        <v>1</v>
      </c>
      <c r="AO31" s="157"/>
      <c r="AP31" s="119"/>
    </row>
    <row r="32" spans="1:42" s="96" customFormat="1" ht="21" customHeight="1">
      <c r="A32" s="152">
        <f>IF(INDEX('Fiche résultats'!A$6:A$35,$AM32,1)&lt;&gt;"",INDEX('Fiche résultats'!A$6:A$35,$AM32,1),"")</f>
      </c>
      <c r="B32" s="152">
        <f>IF($A32&lt;&gt;"",INDEX('Fiche résultats'!B$6:B$35,$AM32,1),"")</f>
      </c>
      <c r="C32" s="152">
        <f>IF($A32&lt;&gt;"",INDEX('Fiche résultats'!C$6:C$35,$AM32,1),"")</f>
      </c>
      <c r="D32" s="152">
        <f>IF($A32&lt;&gt;"",INDEX('Fiche résultats'!D$6:D$35,$AM32,1),"")</f>
      </c>
      <c r="E32" s="119"/>
      <c r="F32" s="171">
        <f>IF(INDEX('Fiche résultats'!F$6:F$35,$AM32,1)&lt;&gt;"",INDEX('Fiche résultats'!F$6:F$35,$AM32,1),"")</f>
      </c>
      <c r="G32" s="171">
        <f>IF(INDEX('Fiche résultats'!G$6:G$35,$AM32,1)&lt;&gt;"",INDEX('Fiche résultats'!G$6:G$35,$AM32,1),"")</f>
      </c>
      <c r="H32" s="215">
        <f>IF(INDEX('Fiche résultats'!H$6:H$35,$AM32,1)&lt;&gt;"",INDEX('Fiche résultats'!H$6:H$35,$AM32,1),"")</f>
      </c>
      <c r="I32" s="152">
        <f>IF(INDEX('Fiche résultats'!I$6:I$35,$AM32,1)&lt;&gt;"",INDEX('Fiche résultats'!I$6:I$35,$AM32,1),"")</f>
      </c>
      <c r="J32" s="152">
        <f>IF(INDEX('Fiche résultats'!J$6:J$35,$AM32,1)&lt;&gt;"",INDEX('Fiche résultats'!J$6:J$35,$AM32,1),"")</f>
      </c>
      <c r="K32" s="152">
        <f>IF(INDEX('Fiche résultats'!K$6:K$35,$AM32,1)&lt;&gt;"",INDEX('Fiche résultats'!K$6:K$35,$AM32,1),"")</f>
      </c>
      <c r="L32" s="152">
        <f>IF(INDEX('Fiche résultats'!L$6:L$35,$AM32,1)&lt;&gt;"",INDEX('Fiche résultats'!L$6:L$35,$AM32,1),"")</f>
      </c>
      <c r="M32" s="153"/>
      <c r="N32" s="126"/>
      <c r="O32" s="173">
        <f>IF(INDEX('Fiche résultats'!O$6:O$35,$AM32,1)&lt;&gt;"",INDEX('Fiche résultats'!O$6:O$35,$AM32,1),"")</f>
      </c>
      <c r="P32" s="173">
        <f>IF(INDEX('Fiche résultats'!P$6:P$35,$AM32,1)&lt;&gt;"",INDEX('Fiche résultats'!P$6:P$35,$AM32,1),"")</f>
      </c>
      <c r="Q32" s="173">
        <f>IF(INDEX('Fiche résultats'!Q$6:Q$35,$AM32,1)&lt;&gt;"",INDEX('Fiche résultats'!Q$6:Q$35,$AM32,1),"")</f>
      </c>
      <c r="R32" s="173">
        <f>IF(INDEX('Fiche résultats'!R$6:R$35,$AM32,1)&lt;&gt;"",INDEX('Fiche résultats'!R$6:R$35,$AM32,1),"")</f>
      </c>
      <c r="S32" s="173">
        <f>IF(INDEX('Fiche résultats'!S$6:S$35,$AM32,1)&lt;&gt;"",INDEX('Fiche résultats'!S$6:S$35,$AM32,1),"")</f>
      </c>
      <c r="T32" s="173">
        <f>IF(INDEX('Fiche résultats'!T$6:T$35,$AM32,1)&lt;&gt;"",INDEX('Fiche résultats'!T$6:T$35,$AM32,1),"")</f>
      </c>
      <c r="U32" s="173">
        <f>IF(INDEX('Fiche résultats'!U$6:U$35,$AM32,1)&lt;&gt;"",INDEX('Fiche résultats'!U$6:U$35,$AM32,1),"")</f>
      </c>
      <c r="V32" s="173">
        <f>IF(INDEX('Fiche résultats'!V$6:V$35,$AM32,1)&lt;&gt;"",INDEX('Fiche résultats'!V$6:V$35,$AM32,1),"")</f>
      </c>
      <c r="W32" s="173">
        <f>IF(INDEX('Fiche résultats'!W$6:W$35,$AM32,1)&lt;&gt;"",INDEX('Fiche résultats'!W$6:W$35,$AM32,1),"")</f>
      </c>
      <c r="X32" s="173">
        <f>IF(INDEX('Fiche résultats'!X$6:X$35,$AM32,1)&lt;&gt;"",INDEX('Fiche résultats'!X$6:X$35,$AM32,1),"")</f>
      </c>
      <c r="Y32" s="173">
        <f>IF(INDEX('Fiche résultats'!Y$6:Y$35,$AM32,1)&lt;&gt;"",INDEX('Fiche résultats'!Y$6:Y$35,$AM32,1),"")</f>
      </c>
      <c r="Z32" s="173">
        <f>IF(INDEX('Fiche résultats'!Z$6:Z$35,$AM32,1)&lt;&gt;"",INDEX('Fiche résultats'!Z$6:Z$35,$AM32,1),"")</f>
      </c>
      <c r="AA32" s="173">
        <f>IF(INDEX('Fiche résultats'!AA$6:AA$35,$AM32,1)&lt;&gt;"",INDEX('Fiche résultats'!AA$6:AA$35,$AM32,1),"")</f>
      </c>
      <c r="AB32" s="173">
        <f>IF(INDEX('Fiche résultats'!AB$6:AB$35,$AM32,1)&lt;&gt;"",INDEX('Fiche résultats'!AB$6:AB$35,$AM32,1),"")</f>
      </c>
      <c r="AC32" s="173">
        <f>IF(INDEX('Fiche résultats'!AC$6:AC$35,$AM32,1)&lt;&gt;"",INDEX('Fiche résultats'!AC$6:AC$35,$AM32,1),"")</f>
      </c>
      <c r="AD32" s="173">
        <f>IF(INDEX('Fiche résultats'!AD$6:AD$35,$AM32,1)&lt;&gt;"",INDEX('Fiche résultats'!AD$6:AD$35,$AM32,1),"")</f>
      </c>
      <c r="AE32" s="173">
        <f>IF(INDEX('Fiche résultats'!AE$6:AE$35,$AM32,1)&lt;&gt;"",INDEX('Fiche résultats'!AE$6:AE$35,$AM32,1),"")</f>
      </c>
      <c r="AF32" s="173">
        <f>IF(INDEX('Fiche résultats'!AF$6:AF$35,$AM32,1)&lt;&gt;"",INDEX('Fiche résultats'!AF$6:AF$35,$AM32,1),"")</f>
      </c>
      <c r="AG32" s="173">
        <f>IF(INDEX('Fiche résultats'!AG$6:AG$35,$AM32,1)&lt;&gt;"",INDEX('Fiche résultats'!AG$6:AG$35,$AM32,1),"")</f>
      </c>
      <c r="AH32" s="173">
        <f>IF(INDEX('Fiche résultats'!AH$6:AH$35,$AM32,1)&lt;&gt;"",INDEX('Fiche résultats'!AH$6:AH$35,$AM32,1),"")</f>
      </c>
      <c r="AI32" s="157"/>
      <c r="AJ32" s="154">
        <f>IF($A32&lt;&gt;"",INDEX('Fiche résultats'!AJ$6:AJ$35,$AM32,1),"")</f>
      </c>
      <c r="AK32" s="119"/>
      <c r="AL32" s="192">
        <f>IF('Fiche résultats'!A32&lt;&gt;"",'Fiche résultats'!A32+COUNTIF('Fiche résultats'!A32:A$35,'Fiche résultats'!A32)-1,AL$36)</f>
        <v>1</v>
      </c>
      <c r="AM32" s="175">
        <f t="shared" si="2"/>
        <v>1</v>
      </c>
      <c r="AN32" s="212">
        <f t="shared" si="3"/>
        <v>1</v>
      </c>
      <c r="AO32" s="157"/>
      <c r="AP32" s="119"/>
    </row>
    <row r="33" spans="1:42" s="96" customFormat="1" ht="21" customHeight="1">
      <c r="A33" s="152">
        <f>IF(INDEX('Fiche résultats'!A$6:A$35,$AM33,1)&lt;&gt;"",INDEX('Fiche résultats'!A$6:A$35,$AM33,1),"")</f>
      </c>
      <c r="B33" s="152">
        <f>IF($A33&lt;&gt;"",INDEX('Fiche résultats'!B$6:B$35,$AM33,1),"")</f>
      </c>
      <c r="C33" s="152">
        <f>IF($A33&lt;&gt;"",INDEX('Fiche résultats'!C$6:C$35,$AM33,1),"")</f>
      </c>
      <c r="D33" s="152">
        <f>IF($A33&lt;&gt;"",INDEX('Fiche résultats'!D$6:D$35,$AM33,1),"")</f>
      </c>
      <c r="E33" s="119"/>
      <c r="F33" s="171">
        <f>IF(INDEX('Fiche résultats'!F$6:F$35,$AM33,1)&lt;&gt;"",INDEX('Fiche résultats'!F$6:F$35,$AM33,1),"")</f>
      </c>
      <c r="G33" s="171">
        <f>IF(INDEX('Fiche résultats'!G$6:G$35,$AM33,1)&lt;&gt;"",INDEX('Fiche résultats'!G$6:G$35,$AM33,1),"")</f>
      </c>
      <c r="H33" s="215">
        <f>IF(INDEX('Fiche résultats'!H$6:H$35,$AM33,1)&lt;&gt;"",INDEX('Fiche résultats'!H$6:H$35,$AM33,1),"")</f>
      </c>
      <c r="I33" s="152">
        <f>IF(INDEX('Fiche résultats'!I$6:I$35,$AM33,1)&lt;&gt;"",INDEX('Fiche résultats'!I$6:I$35,$AM33,1),"")</f>
      </c>
      <c r="J33" s="152">
        <f>IF(INDEX('Fiche résultats'!J$6:J$35,$AM33,1)&lt;&gt;"",INDEX('Fiche résultats'!J$6:J$35,$AM33,1),"")</f>
      </c>
      <c r="K33" s="152">
        <f>IF(INDEX('Fiche résultats'!K$6:K$35,$AM33,1)&lt;&gt;"",INDEX('Fiche résultats'!K$6:K$35,$AM33,1),"")</f>
      </c>
      <c r="L33" s="152">
        <f>IF(INDEX('Fiche résultats'!L$6:L$35,$AM33,1)&lt;&gt;"",INDEX('Fiche résultats'!L$6:L$35,$AM33,1),"")</f>
      </c>
      <c r="M33" s="153"/>
      <c r="N33" s="126"/>
      <c r="O33" s="173">
        <f>IF(INDEX('Fiche résultats'!O$6:O$35,$AM33,1)&lt;&gt;"",INDEX('Fiche résultats'!O$6:O$35,$AM33,1),"")</f>
      </c>
      <c r="P33" s="173">
        <f>IF(INDEX('Fiche résultats'!P$6:P$35,$AM33,1)&lt;&gt;"",INDEX('Fiche résultats'!P$6:P$35,$AM33,1),"")</f>
      </c>
      <c r="Q33" s="173">
        <f>IF(INDEX('Fiche résultats'!Q$6:Q$35,$AM33,1)&lt;&gt;"",INDEX('Fiche résultats'!Q$6:Q$35,$AM33,1),"")</f>
      </c>
      <c r="R33" s="173">
        <f>IF(INDEX('Fiche résultats'!R$6:R$35,$AM33,1)&lt;&gt;"",INDEX('Fiche résultats'!R$6:R$35,$AM33,1),"")</f>
      </c>
      <c r="S33" s="173">
        <f>IF(INDEX('Fiche résultats'!S$6:S$35,$AM33,1)&lt;&gt;"",INDEX('Fiche résultats'!S$6:S$35,$AM33,1),"")</f>
      </c>
      <c r="T33" s="173">
        <f>IF(INDEX('Fiche résultats'!T$6:T$35,$AM33,1)&lt;&gt;"",INDEX('Fiche résultats'!T$6:T$35,$AM33,1),"")</f>
      </c>
      <c r="U33" s="173">
        <f>IF(INDEX('Fiche résultats'!U$6:U$35,$AM33,1)&lt;&gt;"",INDEX('Fiche résultats'!U$6:U$35,$AM33,1),"")</f>
      </c>
      <c r="V33" s="173">
        <f>IF(INDEX('Fiche résultats'!V$6:V$35,$AM33,1)&lt;&gt;"",INDEX('Fiche résultats'!V$6:V$35,$AM33,1),"")</f>
      </c>
      <c r="W33" s="173">
        <f>IF(INDEX('Fiche résultats'!W$6:W$35,$AM33,1)&lt;&gt;"",INDEX('Fiche résultats'!W$6:W$35,$AM33,1),"")</f>
      </c>
      <c r="X33" s="173">
        <f>IF(INDEX('Fiche résultats'!X$6:X$35,$AM33,1)&lt;&gt;"",INDEX('Fiche résultats'!X$6:X$35,$AM33,1),"")</f>
      </c>
      <c r="Y33" s="173">
        <f>IF(INDEX('Fiche résultats'!Y$6:Y$35,$AM33,1)&lt;&gt;"",INDEX('Fiche résultats'!Y$6:Y$35,$AM33,1),"")</f>
      </c>
      <c r="Z33" s="173">
        <f>IF(INDEX('Fiche résultats'!Z$6:Z$35,$AM33,1)&lt;&gt;"",INDEX('Fiche résultats'!Z$6:Z$35,$AM33,1),"")</f>
      </c>
      <c r="AA33" s="173">
        <f>IF(INDEX('Fiche résultats'!AA$6:AA$35,$AM33,1)&lt;&gt;"",INDEX('Fiche résultats'!AA$6:AA$35,$AM33,1),"")</f>
      </c>
      <c r="AB33" s="173">
        <f>IF(INDEX('Fiche résultats'!AB$6:AB$35,$AM33,1)&lt;&gt;"",INDEX('Fiche résultats'!AB$6:AB$35,$AM33,1),"")</f>
      </c>
      <c r="AC33" s="173">
        <f>IF(INDEX('Fiche résultats'!AC$6:AC$35,$AM33,1)&lt;&gt;"",INDEX('Fiche résultats'!AC$6:AC$35,$AM33,1),"")</f>
      </c>
      <c r="AD33" s="173">
        <f>IF(INDEX('Fiche résultats'!AD$6:AD$35,$AM33,1)&lt;&gt;"",INDEX('Fiche résultats'!AD$6:AD$35,$AM33,1),"")</f>
      </c>
      <c r="AE33" s="173">
        <f>IF(INDEX('Fiche résultats'!AE$6:AE$35,$AM33,1)&lt;&gt;"",INDEX('Fiche résultats'!AE$6:AE$35,$AM33,1),"")</f>
      </c>
      <c r="AF33" s="173">
        <f>IF(INDEX('Fiche résultats'!AF$6:AF$35,$AM33,1)&lt;&gt;"",INDEX('Fiche résultats'!AF$6:AF$35,$AM33,1),"")</f>
      </c>
      <c r="AG33" s="173">
        <f>IF(INDEX('Fiche résultats'!AG$6:AG$35,$AM33,1)&lt;&gt;"",INDEX('Fiche résultats'!AG$6:AG$35,$AM33,1),"")</f>
      </c>
      <c r="AH33" s="173">
        <f>IF(INDEX('Fiche résultats'!AH$6:AH$35,$AM33,1)&lt;&gt;"",INDEX('Fiche résultats'!AH$6:AH$35,$AM33,1),"")</f>
      </c>
      <c r="AI33" s="157"/>
      <c r="AJ33" s="154">
        <f>IF($A33&lt;&gt;"",INDEX('Fiche résultats'!AJ$6:AJ$35,$AM33,1),"")</f>
      </c>
      <c r="AK33" s="119"/>
      <c r="AL33" s="192">
        <f>IF('Fiche résultats'!A33&lt;&gt;"",'Fiche résultats'!A33+COUNTIF('Fiche résultats'!A33:A$35,'Fiche résultats'!A33)-1,AL$36)</f>
        <v>1</v>
      </c>
      <c r="AM33" s="175">
        <f t="shared" si="2"/>
        <v>1</v>
      </c>
      <c r="AN33" s="212">
        <f t="shared" si="3"/>
        <v>1</v>
      </c>
      <c r="AO33" s="157"/>
      <c r="AP33" s="119"/>
    </row>
    <row r="34" spans="1:42" s="96" customFormat="1" ht="21" customHeight="1">
      <c r="A34" s="152">
        <f>IF(INDEX('Fiche résultats'!A$6:A$35,$AM34,1)&lt;&gt;"",INDEX('Fiche résultats'!A$6:A$35,$AM34,1),"")</f>
      </c>
      <c r="B34" s="152">
        <f>IF($A34&lt;&gt;"",INDEX('Fiche résultats'!B$6:B$35,$AM34,1),"")</f>
      </c>
      <c r="C34" s="152">
        <f>IF($A34&lt;&gt;"",INDEX('Fiche résultats'!C$6:C$35,$AM34,1),"")</f>
      </c>
      <c r="D34" s="152">
        <f>IF($A34&lt;&gt;"",INDEX('Fiche résultats'!D$6:D$35,$AM34,1),"")</f>
      </c>
      <c r="E34" s="119"/>
      <c r="F34" s="171">
        <f>IF(INDEX('Fiche résultats'!F$6:F$35,$AM34,1)&lt;&gt;"",INDEX('Fiche résultats'!F$6:F$35,$AM34,1),"")</f>
      </c>
      <c r="G34" s="171">
        <f>IF(INDEX('Fiche résultats'!G$6:G$35,$AM34,1)&lt;&gt;"",INDEX('Fiche résultats'!G$6:G$35,$AM34,1),"")</f>
      </c>
      <c r="H34" s="215">
        <f>IF(INDEX('Fiche résultats'!H$6:H$35,$AM34,1)&lt;&gt;"",INDEX('Fiche résultats'!H$6:H$35,$AM34,1),"")</f>
      </c>
      <c r="I34" s="152">
        <f>IF(INDEX('Fiche résultats'!I$6:I$35,$AM34,1)&lt;&gt;"",INDEX('Fiche résultats'!I$6:I$35,$AM34,1),"")</f>
      </c>
      <c r="J34" s="152">
        <f>IF(INDEX('Fiche résultats'!J$6:J$35,$AM34,1)&lt;&gt;"",INDEX('Fiche résultats'!J$6:J$35,$AM34,1),"")</f>
      </c>
      <c r="K34" s="152">
        <f>IF(INDEX('Fiche résultats'!K$6:K$35,$AM34,1)&lt;&gt;"",INDEX('Fiche résultats'!K$6:K$35,$AM34,1),"")</f>
      </c>
      <c r="L34" s="152">
        <f>IF(INDEX('Fiche résultats'!L$6:L$35,$AM34,1)&lt;&gt;"",INDEX('Fiche résultats'!L$6:L$35,$AM34,1),"")</f>
      </c>
      <c r="M34" s="153"/>
      <c r="N34" s="126"/>
      <c r="O34" s="173">
        <f>IF(INDEX('Fiche résultats'!O$6:O$35,$AM34,1)&lt;&gt;"",INDEX('Fiche résultats'!O$6:O$35,$AM34,1),"")</f>
      </c>
      <c r="P34" s="173">
        <f>IF(INDEX('Fiche résultats'!P$6:P$35,$AM34,1)&lt;&gt;"",INDEX('Fiche résultats'!P$6:P$35,$AM34,1),"")</f>
      </c>
      <c r="Q34" s="173">
        <f>IF(INDEX('Fiche résultats'!Q$6:Q$35,$AM34,1)&lt;&gt;"",INDEX('Fiche résultats'!Q$6:Q$35,$AM34,1),"")</f>
      </c>
      <c r="R34" s="173">
        <f>IF(INDEX('Fiche résultats'!R$6:R$35,$AM34,1)&lt;&gt;"",INDEX('Fiche résultats'!R$6:R$35,$AM34,1),"")</f>
      </c>
      <c r="S34" s="173">
        <f>IF(INDEX('Fiche résultats'!S$6:S$35,$AM34,1)&lt;&gt;"",INDEX('Fiche résultats'!S$6:S$35,$AM34,1),"")</f>
      </c>
      <c r="T34" s="173">
        <f>IF(INDEX('Fiche résultats'!T$6:T$35,$AM34,1)&lt;&gt;"",INDEX('Fiche résultats'!T$6:T$35,$AM34,1),"")</f>
      </c>
      <c r="U34" s="173">
        <f>IF(INDEX('Fiche résultats'!U$6:U$35,$AM34,1)&lt;&gt;"",INDEX('Fiche résultats'!U$6:U$35,$AM34,1),"")</f>
      </c>
      <c r="V34" s="173">
        <f>IF(INDEX('Fiche résultats'!V$6:V$35,$AM34,1)&lt;&gt;"",INDEX('Fiche résultats'!V$6:V$35,$AM34,1),"")</f>
      </c>
      <c r="W34" s="173">
        <f>IF(INDEX('Fiche résultats'!W$6:W$35,$AM34,1)&lt;&gt;"",INDEX('Fiche résultats'!W$6:W$35,$AM34,1),"")</f>
      </c>
      <c r="X34" s="173">
        <f>IF(INDEX('Fiche résultats'!X$6:X$35,$AM34,1)&lt;&gt;"",INDEX('Fiche résultats'!X$6:X$35,$AM34,1),"")</f>
      </c>
      <c r="Y34" s="173">
        <f>IF(INDEX('Fiche résultats'!Y$6:Y$35,$AM34,1)&lt;&gt;"",INDEX('Fiche résultats'!Y$6:Y$35,$AM34,1),"")</f>
      </c>
      <c r="Z34" s="173">
        <f>IF(INDEX('Fiche résultats'!Z$6:Z$35,$AM34,1)&lt;&gt;"",INDEX('Fiche résultats'!Z$6:Z$35,$AM34,1),"")</f>
      </c>
      <c r="AA34" s="173">
        <f>IF(INDEX('Fiche résultats'!AA$6:AA$35,$AM34,1)&lt;&gt;"",INDEX('Fiche résultats'!AA$6:AA$35,$AM34,1),"")</f>
      </c>
      <c r="AB34" s="173">
        <f>IF(INDEX('Fiche résultats'!AB$6:AB$35,$AM34,1)&lt;&gt;"",INDEX('Fiche résultats'!AB$6:AB$35,$AM34,1),"")</f>
      </c>
      <c r="AC34" s="173">
        <f>IF(INDEX('Fiche résultats'!AC$6:AC$35,$AM34,1)&lt;&gt;"",INDEX('Fiche résultats'!AC$6:AC$35,$AM34,1),"")</f>
      </c>
      <c r="AD34" s="173">
        <f>IF(INDEX('Fiche résultats'!AD$6:AD$35,$AM34,1)&lt;&gt;"",INDEX('Fiche résultats'!AD$6:AD$35,$AM34,1),"")</f>
      </c>
      <c r="AE34" s="173">
        <f>IF(INDEX('Fiche résultats'!AE$6:AE$35,$AM34,1)&lt;&gt;"",INDEX('Fiche résultats'!AE$6:AE$35,$AM34,1),"")</f>
      </c>
      <c r="AF34" s="173">
        <f>IF(INDEX('Fiche résultats'!AF$6:AF$35,$AM34,1)&lt;&gt;"",INDEX('Fiche résultats'!AF$6:AF$35,$AM34,1),"")</f>
      </c>
      <c r="AG34" s="173">
        <f>IF(INDEX('Fiche résultats'!AG$6:AG$35,$AM34,1)&lt;&gt;"",INDEX('Fiche résultats'!AG$6:AG$35,$AM34,1),"")</f>
      </c>
      <c r="AH34" s="173">
        <f>IF(INDEX('Fiche résultats'!AH$6:AH$35,$AM34,1)&lt;&gt;"",INDEX('Fiche résultats'!AH$6:AH$35,$AM34,1),"")</f>
      </c>
      <c r="AI34" s="157"/>
      <c r="AJ34" s="154">
        <f>IF($A34&lt;&gt;"",INDEX('Fiche résultats'!AJ$6:AJ$35,$AM34,1),"")</f>
      </c>
      <c r="AK34" s="119"/>
      <c r="AL34" s="192">
        <f>IF('Fiche résultats'!A34&lt;&gt;"",'Fiche résultats'!A34+COUNTIF('Fiche résultats'!A34:A$35,'Fiche résultats'!A34)-1,AL$36)</f>
        <v>1</v>
      </c>
      <c r="AM34" s="175">
        <f t="shared" si="2"/>
        <v>1</v>
      </c>
      <c r="AN34" s="212">
        <f t="shared" si="3"/>
        <v>1</v>
      </c>
      <c r="AO34" s="157"/>
      <c r="AP34" s="119"/>
    </row>
    <row r="35" spans="1:42" s="96" customFormat="1" ht="21" customHeight="1">
      <c r="A35" s="152">
        <f>IF(INDEX('Fiche résultats'!A$6:A$35,$AM35,1)&lt;&gt;"",INDEX('Fiche résultats'!A$6:A$35,$AM35,1),"")</f>
      </c>
      <c r="B35" s="152">
        <f>IF($A35&lt;&gt;"",INDEX('Fiche résultats'!B$6:B$35,$AM35,1),"")</f>
      </c>
      <c r="C35" s="152">
        <f>IF($A35&lt;&gt;"",INDEX('Fiche résultats'!C$6:C$35,$AM35,1),"")</f>
      </c>
      <c r="D35" s="152">
        <f>IF($A35&lt;&gt;"",INDEX('Fiche résultats'!D$6:D$35,$AM35,1),"")</f>
      </c>
      <c r="E35" s="119"/>
      <c r="F35" s="171">
        <f>IF(INDEX('Fiche résultats'!F$6:F$35,$AM35,1)&lt;&gt;"",INDEX('Fiche résultats'!F$6:F$35,$AM35,1),"")</f>
      </c>
      <c r="G35" s="171">
        <f>IF(INDEX('Fiche résultats'!G$6:G$35,$AM35,1)&lt;&gt;"",INDEX('Fiche résultats'!G$6:G$35,$AM35,1),"")</f>
      </c>
      <c r="H35" s="215">
        <f>IF(INDEX('Fiche résultats'!H$6:H$35,$AM35,1)&lt;&gt;"",INDEX('Fiche résultats'!H$6:H$35,$AM35,1),"")</f>
      </c>
      <c r="I35" s="152">
        <f>IF(INDEX('Fiche résultats'!I$6:I$35,$AM35,1)&lt;&gt;"",INDEX('Fiche résultats'!I$6:I$35,$AM35,1),"")</f>
      </c>
      <c r="J35" s="152">
        <f>IF(INDEX('Fiche résultats'!J$6:J$35,$AM35,1)&lt;&gt;"",INDEX('Fiche résultats'!J$6:J$35,$AM35,1),"")</f>
      </c>
      <c r="K35" s="152">
        <f>IF(INDEX('Fiche résultats'!K$6:K$35,$AM35,1)&lt;&gt;"",INDEX('Fiche résultats'!K$6:K$35,$AM35,1),"")</f>
      </c>
      <c r="L35" s="152">
        <f>IF(INDEX('Fiche résultats'!L$6:L$35,$AM35,1)&lt;&gt;"",INDEX('Fiche résultats'!L$6:L$35,$AM35,1),"")</f>
      </c>
      <c r="M35" s="155"/>
      <c r="N35" s="126"/>
      <c r="O35" s="173">
        <f>IF(INDEX('Fiche résultats'!O$6:O$35,$AM35,1)&lt;&gt;"",INDEX('Fiche résultats'!O$6:O$35,$AM35,1),"")</f>
      </c>
      <c r="P35" s="173">
        <f>IF(INDEX('Fiche résultats'!P$6:P$35,$AM35,1)&lt;&gt;"",INDEX('Fiche résultats'!P$6:P$35,$AM35,1),"")</f>
      </c>
      <c r="Q35" s="173">
        <f>IF(INDEX('Fiche résultats'!Q$6:Q$35,$AM35,1)&lt;&gt;"",INDEX('Fiche résultats'!Q$6:Q$35,$AM35,1),"")</f>
      </c>
      <c r="R35" s="173">
        <f>IF(INDEX('Fiche résultats'!R$6:R$35,$AM35,1)&lt;&gt;"",INDEX('Fiche résultats'!R$6:R$35,$AM35,1),"")</f>
      </c>
      <c r="S35" s="173">
        <f>IF(INDEX('Fiche résultats'!S$6:S$35,$AM35,1)&lt;&gt;"",INDEX('Fiche résultats'!S$6:S$35,$AM35,1),"")</f>
      </c>
      <c r="T35" s="173">
        <f>IF(INDEX('Fiche résultats'!T$6:T$35,$AM35,1)&lt;&gt;"",INDEX('Fiche résultats'!T$6:T$35,$AM35,1),"")</f>
      </c>
      <c r="U35" s="173">
        <f>IF(INDEX('Fiche résultats'!U$6:U$35,$AM35,1)&lt;&gt;"",INDEX('Fiche résultats'!U$6:U$35,$AM35,1),"")</f>
      </c>
      <c r="V35" s="173">
        <f>IF(INDEX('Fiche résultats'!V$6:V$35,$AM35,1)&lt;&gt;"",INDEX('Fiche résultats'!V$6:V$35,$AM35,1),"")</f>
      </c>
      <c r="W35" s="173">
        <f>IF(INDEX('Fiche résultats'!W$6:W$35,$AM35,1)&lt;&gt;"",INDEX('Fiche résultats'!W$6:W$35,$AM35,1),"")</f>
      </c>
      <c r="X35" s="173">
        <f>IF(INDEX('Fiche résultats'!X$6:X$35,$AM35,1)&lt;&gt;"",INDEX('Fiche résultats'!X$6:X$35,$AM35,1),"")</f>
      </c>
      <c r="Y35" s="173">
        <f>IF(INDEX('Fiche résultats'!Y$6:Y$35,$AM35,1)&lt;&gt;"",INDEX('Fiche résultats'!Y$6:Y$35,$AM35,1),"")</f>
      </c>
      <c r="Z35" s="173">
        <f>IF(INDEX('Fiche résultats'!Z$6:Z$35,$AM35,1)&lt;&gt;"",INDEX('Fiche résultats'!Z$6:Z$35,$AM35,1),"")</f>
      </c>
      <c r="AA35" s="173">
        <f>IF(INDEX('Fiche résultats'!AA$6:AA$35,$AM35,1)&lt;&gt;"",INDEX('Fiche résultats'!AA$6:AA$35,$AM35,1),"")</f>
      </c>
      <c r="AB35" s="173">
        <f>IF(INDEX('Fiche résultats'!AB$6:AB$35,$AM35,1)&lt;&gt;"",INDEX('Fiche résultats'!AB$6:AB$35,$AM35,1),"")</f>
      </c>
      <c r="AC35" s="173">
        <f>IF(INDEX('Fiche résultats'!AC$6:AC$35,$AM35,1)&lt;&gt;"",INDEX('Fiche résultats'!AC$6:AC$35,$AM35,1),"")</f>
      </c>
      <c r="AD35" s="173">
        <f>IF(INDEX('Fiche résultats'!AD$6:AD$35,$AM35,1)&lt;&gt;"",INDEX('Fiche résultats'!AD$6:AD$35,$AM35,1),"")</f>
      </c>
      <c r="AE35" s="173">
        <f>IF(INDEX('Fiche résultats'!AE$6:AE$35,$AM35,1)&lt;&gt;"",INDEX('Fiche résultats'!AE$6:AE$35,$AM35,1),"")</f>
      </c>
      <c r="AF35" s="173">
        <f>IF(INDEX('Fiche résultats'!AF$6:AF$35,$AM35,1)&lt;&gt;"",INDEX('Fiche résultats'!AF$6:AF$35,$AM35,1),"")</f>
      </c>
      <c r="AG35" s="173">
        <f>IF(INDEX('Fiche résultats'!AG$6:AG$35,$AM35,1)&lt;&gt;"",INDEX('Fiche résultats'!AG$6:AG$35,$AM35,1),"")</f>
      </c>
      <c r="AH35" s="173">
        <f>IF(INDEX('Fiche résultats'!AH$6:AH$35,$AM35,1)&lt;&gt;"",INDEX('Fiche résultats'!AH$6:AH$35,$AM35,1),"")</f>
      </c>
      <c r="AI35" s="157"/>
      <c r="AJ35" s="154">
        <f>IF($A35&lt;&gt;"",INDEX('Fiche résultats'!AJ$6:AJ$35,$AM35,1),"")</f>
      </c>
      <c r="AK35" s="119"/>
      <c r="AL35" s="192">
        <f>IF('Fiche résultats'!A35&lt;&gt;"",'Fiche résultats'!A35+COUNTIF('Fiche résultats'!A35:A$35,'Fiche résultats'!A35)-1,AL$36)</f>
        <v>1</v>
      </c>
      <c r="AM35" s="175">
        <f t="shared" si="0"/>
        <v>1</v>
      </c>
      <c r="AN35" s="212">
        <f>IF(AN34+1&lt;AL$36,AN34+1,AL$36)</f>
        <v>1</v>
      </c>
      <c r="AO35" s="157"/>
      <c r="AP35" s="119"/>
    </row>
    <row r="36" spans="1:42" s="96" customFormat="1" ht="21" customHeight="1" hidden="1">
      <c r="A36" s="193" t="s">
        <v>77</v>
      </c>
      <c r="B36" s="194"/>
      <c r="C36" s="194"/>
      <c r="D36" s="195"/>
      <c r="E36" s="196"/>
      <c r="F36" s="197"/>
      <c r="G36" s="198"/>
      <c r="H36" s="199"/>
      <c r="I36" s="199"/>
      <c r="J36" s="200"/>
      <c r="K36" s="200"/>
      <c r="L36" s="201"/>
      <c r="M36" s="201"/>
      <c r="N36" s="202"/>
      <c r="O36" s="203"/>
      <c r="P36" s="203"/>
      <c r="Q36" s="203"/>
      <c r="R36" s="194"/>
      <c r="S36" s="204"/>
      <c r="T36" s="203"/>
      <c r="U36" s="205"/>
      <c r="V36" s="203"/>
      <c r="W36" s="194"/>
      <c r="X36" s="204"/>
      <c r="Y36" s="203"/>
      <c r="Z36" s="205"/>
      <c r="AA36" s="203"/>
      <c r="AB36" s="194"/>
      <c r="AC36" s="204"/>
      <c r="AD36" s="203"/>
      <c r="AE36" s="203"/>
      <c r="AF36" s="203"/>
      <c r="AG36" s="194"/>
      <c r="AH36" s="204"/>
      <c r="AI36" s="206"/>
      <c r="AJ36" s="207"/>
      <c r="AK36" s="196"/>
      <c r="AL36" s="192">
        <f>IF($A$3&lt;&gt;"",$A$3+1,1)</f>
        <v>1</v>
      </c>
      <c r="AM36" s="208"/>
      <c r="AN36" s="203"/>
      <c r="AO36" s="119"/>
      <c r="AP36" s="119"/>
    </row>
    <row r="37" spans="1:42" ht="11.25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</row>
    <row r="38" spans="1:42" ht="21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86"/>
      <c r="AK38" s="114"/>
      <c r="AL38" s="114"/>
      <c r="AM38" s="114"/>
      <c r="AN38" s="114"/>
      <c r="AO38" s="114"/>
      <c r="AP38" s="114"/>
    </row>
    <row r="39" spans="1:42" ht="23.25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86"/>
      <c r="AK39" s="114"/>
      <c r="AL39" s="187"/>
      <c r="AM39" s="187"/>
      <c r="AN39" s="114"/>
      <c r="AO39" s="114"/>
      <c r="AP39" s="114"/>
    </row>
    <row r="40" spans="1:42" ht="2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86"/>
      <c r="AK40" s="114"/>
      <c r="AL40" s="114"/>
      <c r="AM40" s="114"/>
      <c r="AN40" s="114"/>
      <c r="AO40" s="114"/>
      <c r="AP40" s="114"/>
    </row>
    <row r="41" spans="1:42" ht="21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86"/>
      <c r="AK41" s="114"/>
      <c r="AL41" s="114"/>
      <c r="AM41" s="114"/>
      <c r="AN41" s="114"/>
      <c r="AO41" s="114"/>
      <c r="AP41" s="114"/>
    </row>
    <row r="42" spans="1:42" ht="11.2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</row>
    <row r="43" spans="1:42" ht="11.2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</row>
    <row r="44" spans="1:42" ht="11.2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</row>
    <row r="45" spans="1:42" ht="11.25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</row>
    <row r="46" spans="1:42" ht="11.25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</row>
    <row r="47" spans="1:42" ht="11.25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</row>
    <row r="48" spans="1:42" ht="11.25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</row>
    <row r="49" spans="1:42" ht="11.25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</row>
    <row r="50" spans="1:42" ht="11.2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</row>
    <row r="51" spans="1:42" ht="11.25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</row>
    <row r="52" spans="1:42" ht="11.25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</row>
    <row r="53" spans="1:22" ht="11.2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</row>
    <row r="54" spans="1:22" ht="11.2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</row>
    <row r="55" spans="1:22" ht="11.2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</row>
    <row r="56" spans="1:22" ht="11.2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</row>
    <row r="57" spans="1:22" ht="11.2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</row>
    <row r="58" spans="1:22" ht="11.2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</row>
    <row r="59" spans="1:22" ht="11.2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</row>
    <row r="60" spans="1:22" ht="11.2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</row>
    <row r="61" spans="1:22" ht="11.2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</row>
    <row r="62" spans="1:22" ht="11.2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</row>
    <row r="63" spans="1:22" ht="11.2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</row>
  </sheetData>
  <sheetProtection sheet="1" objects="1" scenarios="1"/>
  <mergeCells count="9">
    <mergeCell ref="AL1:AN4"/>
    <mergeCell ref="AG4:AH4"/>
    <mergeCell ref="A1:C1"/>
    <mergeCell ref="D1:F1"/>
    <mergeCell ref="A4:D4"/>
    <mergeCell ref="R4:S4"/>
    <mergeCell ref="W4:X4"/>
    <mergeCell ref="AB4:AC4"/>
    <mergeCell ref="G1:T1"/>
  </mergeCells>
  <printOptions horizontalCentered="1" verticalCentered="1"/>
  <pageMargins left="0.31496062992125984" right="0.31496062992125984" top="0.5905511811023623" bottom="0.3937007874015748" header="0.31496062992125984" footer="0.31496062992125984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Compte rendu de compétition</dc:title>
  <dc:subject>M</dc:subject>
  <dc:creator>Robert DEMANGEON</dc:creator>
  <cp:keywords/>
  <dc:description/>
  <cp:lastModifiedBy>Robert DEMANGEON</cp:lastModifiedBy>
  <cp:lastPrinted>2016-03-20T17:37:17Z</cp:lastPrinted>
  <dcterms:created xsi:type="dcterms:W3CDTF">2009-09-27T08:16:58Z</dcterms:created>
  <dcterms:modified xsi:type="dcterms:W3CDTF">2021-04-13T09:03:25Z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